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40" windowHeight="10035" tabRatio="762" activeTab="1"/>
  </bookViews>
  <sheets>
    <sheet name="Osnovne škole " sheetId="10" r:id="rId1"/>
    <sheet name="Srednje škole" sheetId="11" r:id="rId2"/>
    <sheet name="Narodni muzej" sheetId="13" r:id="rId3"/>
    <sheet name="Kazalište lutaka" sheetId="14" r:id="rId4"/>
    <sheet name="Natura Jadera" sheetId="15" r:id="rId5"/>
    <sheet name="Zavod za prost.uređenje" sheetId="16" r:id="rId6"/>
    <sheet name="AGGRA" sheetId="18" r:id="rId7"/>
    <sheet name="Inovacija" sheetId="17" r:id="rId8"/>
    <sheet name="Zadra nova" sheetId="19" r:id="rId9"/>
  </sheets>
  <calcPr calcId="152511"/>
</workbook>
</file>

<file path=xl/calcChain.xml><?xml version="1.0" encoding="utf-8"?>
<calcChain xmlns="http://schemas.openxmlformats.org/spreadsheetml/2006/main">
  <c r="J7" i="19" l="1"/>
  <c r="J7" i="17"/>
  <c r="J6" i="18"/>
  <c r="J6" i="15"/>
  <c r="J6" i="19" l="1"/>
  <c r="P5" i="19"/>
  <c r="M5" i="19"/>
  <c r="J5" i="19"/>
  <c r="P5" i="18"/>
  <c r="M5" i="18"/>
  <c r="J5" i="18"/>
  <c r="J6" i="17"/>
  <c r="P5" i="17"/>
  <c r="M5" i="17"/>
  <c r="J5" i="17"/>
  <c r="P5" i="16"/>
  <c r="M5" i="16"/>
  <c r="J5" i="16"/>
  <c r="P5" i="15"/>
  <c r="M5" i="15"/>
  <c r="J5" i="15"/>
  <c r="I62" i="10" l="1"/>
  <c r="I63" i="10" s="1"/>
  <c r="J5" i="14" l="1"/>
  <c r="J5" i="13"/>
  <c r="H63" i="10"/>
  <c r="J51" i="11"/>
  <c r="J50" i="11"/>
  <c r="G16" i="11" l="1"/>
  <c r="G14" i="11"/>
  <c r="G12" i="11"/>
  <c r="G10" i="11"/>
  <c r="G8" i="11"/>
  <c r="G50" i="11"/>
  <c r="I50" i="11" s="1"/>
  <c r="I51" i="11" s="1"/>
  <c r="G49" i="11"/>
  <c r="G48" i="11"/>
  <c r="G47" i="11"/>
  <c r="G46" i="11"/>
  <c r="G45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5" i="11"/>
  <c r="G13" i="11"/>
  <c r="G11" i="11"/>
  <c r="G9" i="11"/>
  <c r="G7" i="11"/>
  <c r="G5" i="11"/>
  <c r="G62" i="10" l="1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</calcChain>
</file>

<file path=xl/sharedStrings.xml><?xml version="1.0" encoding="utf-8"?>
<sst xmlns="http://schemas.openxmlformats.org/spreadsheetml/2006/main" count="282" uniqueCount="122">
  <si>
    <t>R.B.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</si>
  <si>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</si>
  <si>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</si>
  <si>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</si>
  <si>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</si>
  <si>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</si>
  <si>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</si>
  <si>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</si>
  <si>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</si>
  <si>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</si>
  <si>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</si>
  <si>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</si>
  <si>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</si>
  <si>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</si>
  <si>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</si>
  <si>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</si>
  <si>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</si>
  <si>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</si>
  <si>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</si>
  <si>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</si>
  <si>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Narodni muzej</t>
  </si>
  <si>
    <t>Kazalište lutaka</t>
  </si>
  <si>
    <t>Naziv</t>
  </si>
  <si>
    <t>Indeks 17/16</t>
  </si>
  <si>
    <t>Izvor</t>
  </si>
  <si>
    <t>Osnovna škola Benkovac</t>
  </si>
  <si>
    <t>Osnovna škola Radića Bibinje</t>
  </si>
  <si>
    <t>Osnovna škola Biograd na moru</t>
  </si>
  <si>
    <t>Osnovna škola Galovac</t>
  </si>
  <si>
    <t>OŠ Nikole Tesle Gračac</t>
  </si>
  <si>
    <t>OŠ Petar Zoranić Jasenice</t>
  </si>
  <si>
    <t xml:space="preserve">OŠ I.G.Kovačića Lišane Ostrovičke </t>
  </si>
  <si>
    <t>OŠ Vladimir Nazor Neviđane</t>
  </si>
  <si>
    <t>OŠ Petra Zoranića Nin</t>
  </si>
  <si>
    <t>Osnovna škola Novigrad</t>
  </si>
  <si>
    <t>Osnovna škola Obrovac</t>
  </si>
  <si>
    <t>OŠ Jurja Dalmatinca Pag</t>
  </si>
  <si>
    <t>Osnovna škola Pakoštane</t>
  </si>
  <si>
    <t>Osnovna škola Franka Lisice Polača</t>
  </si>
  <si>
    <t>Osnovna škola Poličnik</t>
  </si>
  <si>
    <t>OŠ Braće Ribar Posedarje</t>
  </si>
  <si>
    <t>OŠ Valentin Klarin Preko</t>
  </si>
  <si>
    <t>Osnovna škola Pridraga</t>
  </si>
  <si>
    <t>Osnovna škola Privlaka</t>
  </si>
  <si>
    <t>20.</t>
  </si>
  <si>
    <t>OŠ Jurja Barakovića Ražanac</t>
  </si>
  <si>
    <t>21.</t>
  </si>
  <si>
    <t>OŠ Petra Lorinija Sali</t>
  </si>
  <si>
    <t>22.</t>
  </si>
  <si>
    <t>OŠ Petra Zoranića Stankovci</t>
  </si>
  <si>
    <t>23.</t>
  </si>
  <si>
    <t>Osnovna škola Starigrad</t>
  </si>
  <si>
    <t>24.</t>
  </si>
  <si>
    <t>Osnovna škola Sukošan</t>
  </si>
  <si>
    <t>25.</t>
  </si>
  <si>
    <t>Osnovna škola Sv. Filip i Jakov</t>
  </si>
  <si>
    <t>26.</t>
  </si>
  <si>
    <t>OŠ Vladimira Nazora Škabrnja</t>
  </si>
  <si>
    <t>27.</t>
  </si>
  <si>
    <t>Osnovna škola Zemunik</t>
  </si>
  <si>
    <t>SŠ kneza Branimira Benkovac</t>
  </si>
  <si>
    <t>SŠ Biograd</t>
  </si>
  <si>
    <t>Glazbena škola Blagoja Berse</t>
  </si>
  <si>
    <t>Ekonomsko-birotehnička i trgovačka škola</t>
  </si>
  <si>
    <t>Gimnazija Franje Petrića</t>
  </si>
  <si>
    <t>Obrtnička škola Gojka Matuline</t>
  </si>
  <si>
    <t>Hotelijersko-turistička i ugostiteljska škola</t>
  </si>
  <si>
    <t>Gimnazija Jurja Barakovića</t>
  </si>
  <si>
    <t>Prirodoslovno-grafička škola</t>
  </si>
  <si>
    <t>Medicinska škola Ante Kuzmanića</t>
  </si>
  <si>
    <t>Klasična gimnazija Ivana Pavla II.</t>
  </si>
  <si>
    <t>Srednja škola Obrovac</t>
  </si>
  <si>
    <t>Srednja škola Bartula Kašića Pag</t>
  </si>
  <si>
    <t>Pomorska škola</t>
  </si>
  <si>
    <t>Tehnička škola</t>
  </si>
  <si>
    <t xml:space="preserve">Škola za tekstil, dizajn i primjenjenu  </t>
  </si>
  <si>
    <t>umjetnost</t>
  </si>
  <si>
    <t>Gimnazija Vladimira Nazora</t>
  </si>
  <si>
    <t>Strukovna škola Vice Vlatkovića</t>
  </si>
  <si>
    <t>Srednja škola Gračac</t>
  </si>
  <si>
    <t>Tablica; Limiti ukupnih rashoda osnovnih škola za izvore financiranja 11 -  opći prihodi i primici i 12 -fond poravnanja i dodatni udio u porezu na dohodak</t>
  </si>
  <si>
    <t>Tablica; Limiti ukupnih rashoda srednjih škola za izvore financiranja 11 -  opći prihodi i primici i 12 -fond poravnanja i dodatni udio u porezu na dohodak</t>
  </si>
  <si>
    <t>28.</t>
  </si>
  <si>
    <t>Kapitalna ulaganja OŠ</t>
  </si>
  <si>
    <t>29.</t>
  </si>
  <si>
    <t>Materijal i usluge za tekuće investicijsko ulaganje u OŠ</t>
  </si>
  <si>
    <t>Srednjoškolski đački dom</t>
  </si>
  <si>
    <t>Kapitalna ulaganja SŠ</t>
  </si>
  <si>
    <t>Materijal i usluge za tekuće investicijsko ulaganje u SŠ</t>
  </si>
  <si>
    <t>Poljoprivredna,prehrambena i veterinarska  škola Stanka Ožanića</t>
  </si>
  <si>
    <t>Izvršenje 2015.</t>
  </si>
  <si>
    <t>Plan 2017.</t>
  </si>
  <si>
    <t>Plan 2018.</t>
  </si>
  <si>
    <t>2018. godina</t>
  </si>
  <si>
    <t>Limit 1.</t>
  </si>
  <si>
    <t>Limit 2.</t>
  </si>
  <si>
    <t>NAPOMENA:</t>
  </si>
  <si>
    <t>Tablica; Limit ukupnih rashoda Narodnog muzeja - izvor financiranja 11 -  opći prihodi i primici</t>
  </si>
  <si>
    <t>Tablica; Limit ukupnih rashoda Kazalište lutaka - izvor financiranja 11 -  opći prihodi i primici</t>
  </si>
  <si>
    <t>Izvršenje 2016.</t>
  </si>
  <si>
    <t>Limit2. 1. izmjene proračuna</t>
  </si>
  <si>
    <t>UKUPNO izvor 12</t>
  </si>
  <si>
    <t xml:space="preserve">Nakon donošenja Odluka o kriterijima za OŠ za 2018. godinu  izvršit će se korekcija limita ukoliko to bude potrebno. </t>
  </si>
  <si>
    <t xml:space="preserve">Nakon donošenja Odluka o kriterijima za SŠ za 2018. godinu  izvršit će se korekcija limita ukoliko to bude potrebno. </t>
  </si>
  <si>
    <t xml:space="preserve">I. Izmjene Limita 1.  </t>
  </si>
  <si>
    <t xml:space="preserve">Limit2. </t>
  </si>
  <si>
    <t>2019. godina</t>
  </si>
  <si>
    <t>2020. godina</t>
  </si>
  <si>
    <t xml:space="preserve">Limit 1. </t>
  </si>
  <si>
    <t xml:space="preserve">Limit 2. </t>
  </si>
  <si>
    <t>Plan 2019.</t>
  </si>
  <si>
    <t>Plan 2020.</t>
  </si>
  <si>
    <t>Natura Jadera</t>
  </si>
  <si>
    <t>Tablica; Limit ukupnih rashoda Zavod za prostorno uređenje Zadarske županije - izvor financiranja 11 -  opći prihodi i primici</t>
  </si>
  <si>
    <t>Zavod za prostorno uređenje ZŽ</t>
  </si>
  <si>
    <t>Inovacija</t>
  </si>
  <si>
    <t>AGGRA</t>
  </si>
  <si>
    <t>ZADRA NOVA</t>
  </si>
  <si>
    <t>1.255.251,00 </t>
  </si>
  <si>
    <t>Tablica; Limit ukupnih rashoda Natura Jadera - izvor financiranja 11 -  opći prihodi i primici i 19 Predfinanciranje iz županijskog proračuna</t>
  </si>
  <si>
    <t xml:space="preserve">Tablica; Limit ukupnih rashoda Agencija za ruralni razvoj Zadarske županije - izvor financiranja 11 -  opći prihodi i primici i 19 Predfinanciranje </t>
  </si>
  <si>
    <t xml:space="preserve">Tablica; Limit ukupnih rashoda Ustanova Inovacija - izvor financiranja 11 -  opći prihodi i primici, 19 Predfinanciranje, 18 Refundacija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</si>
</sst>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horizontal="justify" vertical="justify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justify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3" fillId="3" borderId="1" xfId="0" applyNumberFormat="1" applyFont="1" applyFill="1" applyBorder="1"/>
    <xf numFmtId="4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3" borderId="2" xfId="0" applyNumberFormat="1" applyFont="1" applyFill="1" applyBorder="1"/>
    <xf numFmtId="0" fontId="2" fillId="4" borderId="1" xfId="0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3" fillId="4" borderId="0" xfId="0" applyNumberFormat="1" applyFont="1" applyFill="1" applyBorder="1"/>
    <xf numFmtId="0" fontId="2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" fontId="3" fillId="0" borderId="0" xfId="0" applyNumberFormat="1" applyFont="1" applyFill="1" applyBorder="1"/>
    <xf numFmtId="0" fontId="5" fillId="0" borderId="0" xfId="0" applyFont="1"/>
    <xf numFmtId="4" fontId="4" fillId="3" borderId="1" xfId="0" applyNumberFormat="1" applyFont="1" applyFill="1" applyBorder="1" applyAlignment="1">
      <alignment horizontal="center" vertical="justify"/>
    </xf>
    <xf numFmtId="4" fontId="4" fillId="3" borderId="7" xfId="0" applyNumberFormat="1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justify" vertical="justify"/>
    </xf>
    <xf numFmtId="4" fontId="3" fillId="3" borderId="7" xfId="0" applyNumberFormat="1" applyFont="1" applyFill="1" applyBorder="1"/>
    <xf numFmtId="4" fontId="3" fillId="0" borderId="6" xfId="0" applyNumberFormat="1" applyFont="1" applyBorder="1"/>
    <xf numFmtId="4" fontId="3" fillId="4" borderId="6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4" fontId="3" fillId="0" borderId="9" xfId="0" applyNumberFormat="1" applyFont="1" applyBorder="1"/>
    <xf numFmtId="0" fontId="0" fillId="0" borderId="10" xfId="0" applyBorder="1"/>
    <xf numFmtId="0" fontId="0" fillId="0" borderId="11" xfId="0" applyBorder="1"/>
    <xf numFmtId="0" fontId="2" fillId="2" borderId="15" xfId="0" applyFont="1" applyFill="1" applyBorder="1" applyAlignment="1">
      <alignment horizontal="justify" vertical="justify"/>
    </xf>
    <xf numFmtId="4" fontId="4" fillId="3" borderId="16" xfId="0" applyNumberFormat="1" applyFont="1" applyFill="1" applyBorder="1" applyAlignment="1">
      <alignment horizontal="center" vertical="justify"/>
    </xf>
    <xf numFmtId="4" fontId="3" fillId="3" borderId="16" xfId="0" applyNumberFormat="1" applyFont="1" applyFill="1" applyBorder="1"/>
    <xf numFmtId="4" fontId="3" fillId="3" borderId="17" xfId="0" applyNumberFormat="1" applyFont="1" applyFill="1" applyBorder="1"/>
    <xf numFmtId="0" fontId="2" fillId="0" borderId="19" xfId="0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4" fontId="3" fillId="0" borderId="19" xfId="0" applyNumberFormat="1" applyFont="1" applyBorder="1"/>
    <xf numFmtId="4" fontId="3" fillId="3" borderId="20" xfId="0" applyNumberFormat="1" applyFont="1" applyFill="1" applyBorder="1"/>
    <xf numFmtId="4" fontId="3" fillId="3" borderId="19" xfId="0" applyNumberFormat="1" applyFont="1" applyFill="1" applyBorder="1"/>
    <xf numFmtId="4" fontId="3" fillId="3" borderId="2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justify"/>
    </xf>
    <xf numFmtId="4" fontId="4" fillId="5" borderId="7" xfId="0" applyNumberFormat="1" applyFont="1" applyFill="1" applyBorder="1" applyAlignment="1">
      <alignment horizontal="center" vertical="justify"/>
    </xf>
    <xf numFmtId="4" fontId="4" fillId="2" borderId="22" xfId="0" applyNumberFormat="1" applyFont="1" applyFill="1" applyBorder="1" applyAlignment="1">
      <alignment horizontal="center" vertical="justify"/>
    </xf>
    <xf numFmtId="4" fontId="4" fillId="2" borderId="1" xfId="0" applyNumberFormat="1" applyFont="1" applyFill="1" applyBorder="1" applyAlignment="1">
      <alignment horizontal="center" vertical="justify"/>
    </xf>
    <xf numFmtId="4" fontId="4" fillId="2" borderId="7" xfId="0" applyNumberFormat="1" applyFont="1" applyFill="1" applyBorder="1" applyAlignment="1">
      <alignment horizontal="center" vertical="justify"/>
    </xf>
    <xf numFmtId="4" fontId="3" fillId="5" borderId="1" xfId="0" applyNumberFormat="1" applyFont="1" applyFill="1" applyBorder="1"/>
    <xf numFmtId="4" fontId="3" fillId="5" borderId="7" xfId="0" applyNumberFormat="1" applyFont="1" applyFill="1" applyBorder="1"/>
    <xf numFmtId="4" fontId="7" fillId="2" borderId="22" xfId="0" applyNumberFormat="1" applyFont="1" applyFill="1" applyBorder="1" applyAlignment="1">
      <alignment horizontal="center" vertical="justify"/>
    </xf>
    <xf numFmtId="4" fontId="7" fillId="2" borderId="1" xfId="0" applyNumberFormat="1" applyFont="1" applyFill="1" applyBorder="1" applyAlignment="1">
      <alignment horizontal="center" vertical="justify"/>
    </xf>
    <xf numFmtId="4" fontId="7" fillId="2" borderId="7" xfId="0" applyNumberFormat="1" applyFont="1" applyFill="1" applyBorder="1" applyAlignment="1">
      <alignment horizontal="center" vertical="justify"/>
    </xf>
    <xf numFmtId="0" fontId="2" fillId="0" borderId="1" xfId="0" applyFont="1" applyBorder="1" applyAlignment="1">
      <alignment horizontal="justify" vertical="justify"/>
    </xf>
    <xf numFmtId="4" fontId="7" fillId="2" borderId="22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2" borderId="7" xfId="0" applyNumberFormat="1" applyFont="1" applyFill="1" applyBorder="1" applyAlignment="1">
      <alignment horizontal="center"/>
    </xf>
    <xf numFmtId="4" fontId="3" fillId="6" borderId="1" xfId="0" applyNumberFormat="1" applyFont="1" applyFill="1" applyBorder="1"/>
    <xf numFmtId="4" fontId="3" fillId="7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justify"/>
    </xf>
    <xf numFmtId="4" fontId="5" fillId="2" borderId="22" xfId="0" applyNumberFormat="1" applyFont="1" applyFill="1" applyBorder="1" applyAlignment="1">
      <alignment horizontal="center" vertical="justify"/>
    </xf>
    <xf numFmtId="4" fontId="5" fillId="2" borderId="1" xfId="0" applyNumberFormat="1" applyFont="1" applyFill="1" applyBorder="1" applyAlignment="1">
      <alignment horizontal="center" vertical="justify"/>
    </xf>
    <xf numFmtId="4" fontId="5" fillId="2" borderId="7" xfId="0" applyNumberFormat="1" applyFont="1" applyFill="1" applyBorder="1" applyAlignment="1">
      <alignment horizontal="center" vertical="justify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4" fontId="8" fillId="5" borderId="1" xfId="0" applyNumberFormat="1" applyFont="1" applyFill="1" applyBorder="1" applyAlignment="1">
      <alignment vertical="center"/>
    </xf>
    <xf numFmtId="0" fontId="0" fillId="5" borderId="1" xfId="0" applyFill="1" applyBorder="1"/>
    <xf numFmtId="4" fontId="2" fillId="2" borderId="4" xfId="0" applyNumberFormat="1" applyFont="1" applyFill="1" applyBorder="1"/>
    <xf numFmtId="4" fontId="8" fillId="0" borderId="4" xfId="0" applyNumberFormat="1" applyFont="1" applyBorder="1" applyAlignment="1">
      <alignment vertical="center"/>
    </xf>
    <xf numFmtId="0" fontId="0" fillId="0" borderId="4" xfId="0" applyBorder="1"/>
    <xf numFmtId="4" fontId="4" fillId="3" borderId="15" xfId="0" applyNumberFormat="1" applyFont="1" applyFill="1" applyBorder="1" applyAlignment="1">
      <alignment horizontal="center" vertical="justify"/>
    </xf>
    <xf numFmtId="4" fontId="8" fillId="3" borderId="15" xfId="0" applyNumberFormat="1" applyFont="1" applyFill="1" applyBorder="1" applyAlignment="1">
      <alignment horizontal="center" vertical="center"/>
    </xf>
    <xf numFmtId="4" fontId="8" fillId="3" borderId="16" xfId="0" applyNumberFormat="1" applyFont="1" applyFill="1" applyBorder="1" applyAlignment="1">
      <alignment horizontal="center" vertical="center"/>
    </xf>
    <xf numFmtId="0" fontId="0" fillId="3" borderId="15" xfId="0" applyFill="1" applyBorder="1"/>
    <xf numFmtId="0" fontId="0" fillId="3" borderId="18" xfId="0" applyFill="1" applyBorder="1"/>
    <xf numFmtId="0" fontId="0" fillId="3" borderId="19" xfId="0" applyFill="1" applyBorder="1"/>
    <xf numFmtId="4" fontId="8" fillId="3" borderId="19" xfId="0" applyNumberFormat="1" applyFont="1" applyFill="1" applyBorder="1" applyAlignment="1">
      <alignment horizontal="center" vertical="center"/>
    </xf>
    <xf numFmtId="4" fontId="8" fillId="3" borderId="21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justify"/>
    </xf>
    <xf numFmtId="4" fontId="4" fillId="2" borderId="16" xfId="0" applyNumberFormat="1" applyFont="1" applyFill="1" applyBorder="1" applyAlignment="1">
      <alignment horizontal="center" vertical="justify"/>
    </xf>
    <xf numFmtId="4" fontId="4" fillId="5" borderId="15" xfId="0" applyNumberFormat="1" applyFont="1" applyFill="1" applyBorder="1" applyAlignment="1">
      <alignment horizontal="center" vertical="justify"/>
    </xf>
    <xf numFmtId="4" fontId="4" fillId="5" borderId="16" xfId="0" applyNumberFormat="1" applyFont="1" applyFill="1" applyBorder="1" applyAlignment="1">
      <alignment horizontal="center" vertical="justify"/>
    </xf>
    <xf numFmtId="4" fontId="8" fillId="5" borderId="15" xfId="0" applyNumberFormat="1" applyFont="1" applyFill="1" applyBorder="1" applyAlignment="1">
      <alignment horizontal="center" vertical="center"/>
    </xf>
    <xf numFmtId="4" fontId="8" fillId="5" borderId="16" xfId="0" applyNumberFormat="1" applyFont="1" applyFill="1" applyBorder="1" applyAlignment="1">
      <alignment horizontal="center" vertical="center"/>
    </xf>
    <xf numFmtId="0" fontId="0" fillId="5" borderId="15" xfId="0" applyFill="1" applyBorder="1"/>
    <xf numFmtId="0" fontId="0" fillId="5" borderId="16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21" xfId="0" applyFill="1" applyBorder="1"/>
    <xf numFmtId="4" fontId="3" fillId="2" borderId="1" xfId="0" applyNumberFormat="1" applyFont="1" applyFill="1" applyBorder="1"/>
    <xf numFmtId="4" fontId="8" fillId="2" borderId="15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4" fontId="8" fillId="2" borderId="16" xfId="0" applyNumberFormat="1" applyFont="1" applyFill="1" applyBorder="1" applyAlignment="1">
      <alignment vertical="center"/>
    </xf>
    <xf numFmtId="0" fontId="0" fillId="2" borderId="15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justify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justify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justify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7" xfId="0" applyFont="1" applyBorder="1" applyAlignment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27" xfId="0" applyFont="1" applyBorder="1" applyAlignme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activeCell="I4" sqref="I4"/>
    </sheetView>
  </sheetViews>
  <sheetFormatPr defaultRowHeight="15" x14ac:dyDescent="0.25"/>
  <cols>
    <col min="1" max="1" width="3.5703125" customWidth="1"/>
    <col min="2" max="2" width="24.28515625" customWidth="1"/>
    <col min="3" max="3" width="6.28515625" customWidth="1"/>
    <col min="4" max="6" width="11.28515625" customWidth="1"/>
    <col min="7" max="7" width="14.42578125" style="1" customWidth="1"/>
    <col min="8" max="9" width="14.42578125" customWidth="1"/>
    <col min="10" max="10" width="16" customWidth="1"/>
    <col min="11" max="11" width="7.140625" hidden="1" customWidth="1"/>
    <col min="12" max="12" width="10.5703125" customWidth="1"/>
    <col min="13" max="13" width="7.140625" customWidth="1"/>
    <col min="14" max="14" width="38" customWidth="1"/>
    <col min="16" max="16" width="10.28515625" customWidth="1"/>
    <col min="17" max="17" width="14.28515625" customWidth="1"/>
    <col min="19" max="19" width="14.5703125" customWidth="1"/>
    <col min="20" max="20" width="11.5703125" customWidth="1"/>
    <col min="22" max="22" width="10.5703125" customWidth="1"/>
  </cols>
  <sheetData>
    <row r="1" spans="1:11" x14ac:dyDescent="0.25">
      <c r="A1" t="s">
        <v>80</v>
      </c>
    </row>
    <row r="3" spans="1:11" ht="15.75" x14ac:dyDescent="0.25">
      <c r="G3" s="120" t="s">
        <v>93</v>
      </c>
      <c r="H3" s="121"/>
      <c r="I3" s="121"/>
      <c r="J3" s="122"/>
      <c r="K3" s="28"/>
    </row>
    <row r="4" spans="1:11" ht="31.5" customHeight="1" x14ac:dyDescent="0.25">
      <c r="A4" s="3" t="s">
        <v>0</v>
      </c>
      <c r="B4" s="4" t="s">
        <v>22</v>
      </c>
      <c r="C4" s="4" t="s">
        <v>24</v>
      </c>
      <c r="D4" s="8" t="s">
        <v>90</v>
      </c>
      <c r="E4" s="8" t="s">
        <v>99</v>
      </c>
      <c r="F4" s="5" t="s">
        <v>91</v>
      </c>
      <c r="G4" s="30" t="s">
        <v>92</v>
      </c>
      <c r="H4" s="29" t="s">
        <v>94</v>
      </c>
      <c r="I4" s="29" t="s">
        <v>104</v>
      </c>
      <c r="J4" s="29" t="s">
        <v>105</v>
      </c>
      <c r="K4" s="29" t="s">
        <v>100</v>
      </c>
    </row>
    <row r="5" spans="1:11" ht="15.75" x14ac:dyDescent="0.25">
      <c r="A5" s="115" t="s">
        <v>1</v>
      </c>
      <c r="B5" s="116" t="s">
        <v>25</v>
      </c>
      <c r="C5" s="6">
        <v>11</v>
      </c>
      <c r="D5" s="9">
        <v>161712.43</v>
      </c>
      <c r="E5" s="9">
        <v>102093</v>
      </c>
      <c r="F5" s="10">
        <v>16700</v>
      </c>
      <c r="G5" s="32">
        <f>E5+F5</f>
        <v>118793</v>
      </c>
      <c r="H5" s="11"/>
      <c r="I5" s="11">
        <v>27500</v>
      </c>
      <c r="J5" s="11"/>
      <c r="K5" s="33"/>
    </row>
    <row r="6" spans="1:11" ht="15.75" x14ac:dyDescent="0.25">
      <c r="A6" s="115"/>
      <c r="B6" s="116"/>
      <c r="C6" s="6">
        <v>12</v>
      </c>
      <c r="D6" s="9">
        <v>2883775.86</v>
      </c>
      <c r="E6" s="9">
        <v>3272463.26</v>
      </c>
      <c r="F6" s="10">
        <v>2885638.03</v>
      </c>
      <c r="G6" s="32">
        <f t="shared" ref="G6:G62" si="0">E6+F6</f>
        <v>6158101.2899999991</v>
      </c>
      <c r="H6" s="11">
        <v>2825186.03</v>
      </c>
      <c r="I6" s="11">
        <v>2825186.03</v>
      </c>
      <c r="J6" s="11"/>
      <c r="K6" s="33"/>
    </row>
    <row r="7" spans="1:11" ht="15.75" customHeight="1" x14ac:dyDescent="0.25">
      <c r="A7" s="115" t="s">
        <v>2</v>
      </c>
      <c r="B7" s="117" t="s">
        <v>26</v>
      </c>
      <c r="C7" s="6">
        <v>11</v>
      </c>
      <c r="D7" s="9">
        <v>8789.7000000000007</v>
      </c>
      <c r="E7" s="9">
        <v>57703.519999999997</v>
      </c>
      <c r="F7" s="10">
        <v>35202.67</v>
      </c>
      <c r="G7" s="32">
        <f t="shared" si="0"/>
        <v>92906.19</v>
      </c>
      <c r="H7" s="11"/>
      <c r="I7" s="11">
        <v>14000</v>
      </c>
      <c r="J7" s="11"/>
      <c r="K7" s="33"/>
    </row>
    <row r="8" spans="1:11" ht="15.75" x14ac:dyDescent="0.25">
      <c r="A8" s="115"/>
      <c r="B8" s="117"/>
      <c r="C8" s="6">
        <v>12</v>
      </c>
      <c r="D8" s="9">
        <v>388484.66</v>
      </c>
      <c r="E8" s="9">
        <v>441872.26</v>
      </c>
      <c r="F8" s="10">
        <v>424926.13</v>
      </c>
      <c r="G8" s="32">
        <f t="shared" si="0"/>
        <v>866798.39</v>
      </c>
      <c r="H8" s="11">
        <v>428653.56</v>
      </c>
      <c r="I8" s="11">
        <v>428653.56</v>
      </c>
      <c r="J8" s="11"/>
      <c r="K8" s="33"/>
    </row>
    <row r="9" spans="1:11" ht="15.75" customHeight="1" x14ac:dyDescent="0.25">
      <c r="A9" s="115" t="s">
        <v>3</v>
      </c>
      <c r="B9" s="117" t="s">
        <v>27</v>
      </c>
      <c r="C9" s="6">
        <v>11</v>
      </c>
      <c r="D9" s="9">
        <v>72901.17</v>
      </c>
      <c r="E9" s="9">
        <v>88275.98</v>
      </c>
      <c r="F9" s="10">
        <v>83904.34</v>
      </c>
      <c r="G9" s="32">
        <f t="shared" si="0"/>
        <v>172180.32</v>
      </c>
      <c r="H9" s="11"/>
      <c r="I9" s="11">
        <v>40500</v>
      </c>
      <c r="J9" s="11"/>
      <c r="K9" s="33"/>
    </row>
    <row r="10" spans="1:11" ht="15.75" x14ac:dyDescent="0.25">
      <c r="A10" s="115"/>
      <c r="B10" s="117"/>
      <c r="C10" s="6">
        <v>12</v>
      </c>
      <c r="D10" s="9">
        <v>1219368.4099999999</v>
      </c>
      <c r="E10" s="9">
        <v>1256632.6399999999</v>
      </c>
      <c r="F10" s="10">
        <v>1053715.19</v>
      </c>
      <c r="G10" s="32">
        <f t="shared" si="0"/>
        <v>2310347.83</v>
      </c>
      <c r="H10" s="11">
        <v>1095863.8</v>
      </c>
      <c r="I10" s="11">
        <v>1095863.8</v>
      </c>
      <c r="J10" s="11"/>
      <c r="K10" s="33"/>
    </row>
    <row r="11" spans="1:11" ht="15.75" x14ac:dyDescent="0.25">
      <c r="A11" s="115" t="s">
        <v>4</v>
      </c>
      <c r="B11" s="116" t="s">
        <v>28</v>
      </c>
      <c r="C11" s="6">
        <v>11</v>
      </c>
      <c r="D11" s="9">
        <v>1999.6</v>
      </c>
      <c r="E11" s="9">
        <v>13648.15</v>
      </c>
      <c r="F11" s="10">
        <v>6300</v>
      </c>
      <c r="G11" s="32">
        <f t="shared" si="0"/>
        <v>19948.150000000001</v>
      </c>
      <c r="H11" s="11"/>
      <c r="I11" s="11">
        <v>11000</v>
      </c>
      <c r="J11" s="11"/>
      <c r="K11" s="33"/>
    </row>
    <row r="12" spans="1:11" ht="15.75" x14ac:dyDescent="0.25">
      <c r="A12" s="115"/>
      <c r="B12" s="116"/>
      <c r="C12" s="6">
        <v>12</v>
      </c>
      <c r="D12" s="9">
        <v>412169.97</v>
      </c>
      <c r="E12" s="9">
        <v>408217.01</v>
      </c>
      <c r="F12" s="10">
        <v>407437.02</v>
      </c>
      <c r="G12" s="32">
        <f t="shared" si="0"/>
        <v>815654.03</v>
      </c>
      <c r="H12" s="11">
        <v>423734.5</v>
      </c>
      <c r="I12" s="11">
        <v>423734.5</v>
      </c>
      <c r="J12" s="11"/>
      <c r="K12" s="33"/>
    </row>
    <row r="13" spans="1:11" ht="15.75" x14ac:dyDescent="0.25">
      <c r="A13" s="115" t="s">
        <v>5</v>
      </c>
      <c r="B13" s="116" t="s">
        <v>29</v>
      </c>
      <c r="C13" s="6">
        <v>11</v>
      </c>
      <c r="D13" s="9">
        <v>50917.53</v>
      </c>
      <c r="E13" s="9">
        <v>46677.52</v>
      </c>
      <c r="F13" s="10">
        <v>22150</v>
      </c>
      <c r="G13" s="32">
        <f t="shared" si="0"/>
        <v>68827.51999999999</v>
      </c>
      <c r="H13" s="11"/>
      <c r="I13" s="11">
        <v>21000</v>
      </c>
      <c r="J13" s="11"/>
      <c r="K13" s="33"/>
    </row>
    <row r="14" spans="1:11" ht="15.75" x14ac:dyDescent="0.25">
      <c r="A14" s="115"/>
      <c r="B14" s="116"/>
      <c r="C14" s="6">
        <v>12</v>
      </c>
      <c r="D14" s="9">
        <v>1863720.33</v>
      </c>
      <c r="E14" s="9">
        <v>1586893.75</v>
      </c>
      <c r="F14" s="10">
        <v>1646174.44</v>
      </c>
      <c r="G14" s="32">
        <f t="shared" si="0"/>
        <v>3233068.19</v>
      </c>
      <c r="H14" s="11">
        <v>1712021.42</v>
      </c>
      <c r="I14" s="11">
        <v>1712021.42</v>
      </c>
      <c r="J14" s="11"/>
      <c r="K14" s="33"/>
    </row>
    <row r="15" spans="1:11" ht="15.75" x14ac:dyDescent="0.25">
      <c r="A15" s="115" t="s">
        <v>6</v>
      </c>
      <c r="B15" s="116" t="s">
        <v>30</v>
      </c>
      <c r="C15" s="6">
        <v>11</v>
      </c>
      <c r="D15" s="9">
        <v>24012.03</v>
      </c>
      <c r="E15" s="9">
        <v>24702.09</v>
      </c>
      <c r="F15" s="10">
        <v>24500</v>
      </c>
      <c r="G15" s="32">
        <f t="shared" si="0"/>
        <v>49202.09</v>
      </c>
      <c r="H15" s="11"/>
      <c r="I15" s="11">
        <v>11000</v>
      </c>
      <c r="J15" s="11"/>
      <c r="K15" s="33"/>
    </row>
    <row r="16" spans="1:11" ht="15.75" x14ac:dyDescent="0.25">
      <c r="A16" s="115"/>
      <c r="B16" s="116"/>
      <c r="C16" s="6">
        <v>12</v>
      </c>
      <c r="D16" s="9">
        <v>791702.75</v>
      </c>
      <c r="E16" s="9">
        <v>487700.73</v>
      </c>
      <c r="F16" s="10">
        <v>454151.38</v>
      </c>
      <c r="G16" s="32">
        <f t="shared" si="0"/>
        <v>941852.11</v>
      </c>
      <c r="H16" s="11">
        <v>451843.74</v>
      </c>
      <c r="I16" s="11">
        <v>451843.74</v>
      </c>
      <c r="J16" s="11"/>
      <c r="K16" s="33"/>
    </row>
    <row r="17" spans="1:11" ht="15.75" customHeight="1" x14ac:dyDescent="0.25">
      <c r="A17" s="115" t="s">
        <v>7</v>
      </c>
      <c r="B17" s="117" t="s">
        <v>31</v>
      </c>
      <c r="C17" s="6">
        <v>11</v>
      </c>
      <c r="D17" s="9">
        <v>28297.33</v>
      </c>
      <c r="E17" s="9">
        <v>10998.21</v>
      </c>
      <c r="F17" s="10">
        <v>26300</v>
      </c>
      <c r="G17" s="32">
        <f t="shared" si="0"/>
        <v>37298.21</v>
      </c>
      <c r="H17" s="11"/>
      <c r="I17" s="11">
        <v>6000</v>
      </c>
      <c r="J17" s="11"/>
      <c r="K17" s="33"/>
    </row>
    <row r="18" spans="1:11" ht="15.75" x14ac:dyDescent="0.25">
      <c r="A18" s="115"/>
      <c r="B18" s="117"/>
      <c r="C18" s="6">
        <v>12</v>
      </c>
      <c r="D18" s="9">
        <v>326679.77</v>
      </c>
      <c r="E18" s="9">
        <v>354403.32</v>
      </c>
      <c r="F18" s="10">
        <v>364993.45</v>
      </c>
      <c r="G18" s="32">
        <f t="shared" si="0"/>
        <v>719396.77</v>
      </c>
      <c r="H18" s="11">
        <v>363268.1</v>
      </c>
      <c r="I18" s="11">
        <v>363268.1</v>
      </c>
      <c r="J18" s="11"/>
      <c r="K18" s="33"/>
    </row>
    <row r="19" spans="1:11" ht="15.75" customHeight="1" x14ac:dyDescent="0.25">
      <c r="A19" s="115" t="s">
        <v>8</v>
      </c>
      <c r="B19" s="117" t="s">
        <v>32</v>
      </c>
      <c r="C19" s="6">
        <v>11</v>
      </c>
      <c r="D19" s="9">
        <v>26100</v>
      </c>
      <c r="E19" s="9">
        <v>10200</v>
      </c>
      <c r="F19" s="10">
        <v>12400</v>
      </c>
      <c r="G19" s="32">
        <f t="shared" si="0"/>
        <v>22600</v>
      </c>
      <c r="H19" s="11"/>
      <c r="I19" s="11">
        <v>15000</v>
      </c>
      <c r="J19" s="11"/>
      <c r="K19" s="33"/>
    </row>
    <row r="20" spans="1:11" ht="15.75" x14ac:dyDescent="0.25">
      <c r="A20" s="115"/>
      <c r="B20" s="117"/>
      <c r="C20" s="6">
        <v>12</v>
      </c>
      <c r="D20" s="9">
        <v>647972.63</v>
      </c>
      <c r="E20" s="9">
        <v>595183.93000000005</v>
      </c>
      <c r="F20" s="10">
        <v>553971.28</v>
      </c>
      <c r="G20" s="32">
        <f t="shared" si="0"/>
        <v>1149155.21</v>
      </c>
      <c r="H20" s="11">
        <v>576130.13</v>
      </c>
      <c r="I20" s="11">
        <v>576130.13</v>
      </c>
      <c r="J20" s="11"/>
      <c r="K20" s="33"/>
    </row>
    <row r="21" spans="1:11" ht="15.75" x14ac:dyDescent="0.25">
      <c r="A21" s="115" t="s">
        <v>9</v>
      </c>
      <c r="B21" s="116" t="s">
        <v>33</v>
      </c>
      <c r="C21" s="6">
        <v>11</v>
      </c>
      <c r="D21" s="9">
        <v>15759.09</v>
      </c>
      <c r="E21" s="9">
        <v>23960.63</v>
      </c>
      <c r="F21" s="10">
        <v>25725.61</v>
      </c>
      <c r="G21" s="32">
        <f t="shared" si="0"/>
        <v>49686.240000000005</v>
      </c>
      <c r="H21" s="11"/>
      <c r="I21" s="11">
        <v>36000</v>
      </c>
      <c r="J21" s="11"/>
      <c r="K21" s="33"/>
    </row>
    <row r="22" spans="1:11" ht="15.75" x14ac:dyDescent="0.25">
      <c r="A22" s="115"/>
      <c r="B22" s="116"/>
      <c r="C22" s="7">
        <v>12</v>
      </c>
      <c r="D22" s="12">
        <v>603322.73</v>
      </c>
      <c r="E22" s="12">
        <v>721602.4</v>
      </c>
      <c r="F22" s="13">
        <v>591535.79</v>
      </c>
      <c r="G22" s="32">
        <f t="shared" si="0"/>
        <v>1313138.19</v>
      </c>
      <c r="H22" s="14">
        <v>565277.22</v>
      </c>
      <c r="I22" s="14">
        <v>565277.22</v>
      </c>
      <c r="J22" s="14"/>
      <c r="K22" s="33"/>
    </row>
    <row r="23" spans="1:11" ht="15.75" x14ac:dyDescent="0.25">
      <c r="A23" s="115" t="s">
        <v>10</v>
      </c>
      <c r="B23" s="116" t="s">
        <v>34</v>
      </c>
      <c r="C23" s="6">
        <v>11</v>
      </c>
      <c r="D23" s="9">
        <v>6099.96</v>
      </c>
      <c r="E23" s="9">
        <v>4490.3</v>
      </c>
      <c r="F23" s="10">
        <v>7820</v>
      </c>
      <c r="G23" s="32">
        <f t="shared" si="0"/>
        <v>12310.3</v>
      </c>
      <c r="H23" s="11"/>
      <c r="I23" s="11">
        <v>3500</v>
      </c>
      <c r="J23" s="11"/>
      <c r="K23" s="33"/>
    </row>
    <row r="24" spans="1:11" ht="15.75" x14ac:dyDescent="0.25">
      <c r="A24" s="115"/>
      <c r="B24" s="116"/>
      <c r="C24" s="6">
        <v>12</v>
      </c>
      <c r="D24" s="9">
        <v>554228.14</v>
      </c>
      <c r="E24" s="9">
        <v>311443.64</v>
      </c>
      <c r="F24" s="10">
        <v>249817.92</v>
      </c>
      <c r="G24" s="32">
        <f t="shared" si="0"/>
        <v>561261.56000000006</v>
      </c>
      <c r="H24" s="11">
        <v>259810.64</v>
      </c>
      <c r="I24" s="11">
        <v>259810.64</v>
      </c>
      <c r="J24" s="11"/>
      <c r="K24" s="33"/>
    </row>
    <row r="25" spans="1:11" ht="15.75" x14ac:dyDescent="0.25">
      <c r="A25" s="115" t="s">
        <v>11</v>
      </c>
      <c r="B25" s="116" t="s">
        <v>35</v>
      </c>
      <c r="C25" s="6">
        <v>11</v>
      </c>
      <c r="D25" s="9">
        <v>5594.99</v>
      </c>
      <c r="E25" s="9">
        <v>20612.95</v>
      </c>
      <c r="F25" s="10">
        <v>21267.78</v>
      </c>
      <c r="G25" s="32">
        <f t="shared" si="0"/>
        <v>41880.729999999996</v>
      </c>
      <c r="H25" s="11"/>
      <c r="I25" s="11">
        <v>9500</v>
      </c>
      <c r="J25" s="11"/>
      <c r="K25" s="33"/>
    </row>
    <row r="26" spans="1:11" ht="15.75" x14ac:dyDescent="0.25">
      <c r="A26" s="115"/>
      <c r="B26" s="116"/>
      <c r="C26" s="6">
        <v>12</v>
      </c>
      <c r="D26" s="9">
        <v>1993838.6</v>
      </c>
      <c r="E26" s="9">
        <v>2322022.5299999998</v>
      </c>
      <c r="F26" s="10">
        <v>2195021.61</v>
      </c>
      <c r="G26" s="32">
        <f t="shared" si="0"/>
        <v>4517044.1399999997</v>
      </c>
      <c r="H26" s="11">
        <v>1972862.95</v>
      </c>
      <c r="I26" s="11">
        <v>1972862.95</v>
      </c>
      <c r="J26" s="11"/>
      <c r="K26" s="33"/>
    </row>
    <row r="27" spans="1:11" ht="15.75" x14ac:dyDescent="0.25">
      <c r="A27" s="115" t="s">
        <v>12</v>
      </c>
      <c r="B27" s="116" t="s">
        <v>36</v>
      </c>
      <c r="C27" s="6">
        <v>11</v>
      </c>
      <c r="D27" s="9">
        <v>32825.870000000003</v>
      </c>
      <c r="E27" s="9">
        <v>55737.37</v>
      </c>
      <c r="F27" s="10">
        <v>55094.39</v>
      </c>
      <c r="G27" s="32">
        <f t="shared" si="0"/>
        <v>110831.76000000001</v>
      </c>
      <c r="H27" s="11"/>
      <c r="I27" s="11">
        <v>14000</v>
      </c>
      <c r="J27" s="11"/>
      <c r="K27" s="33"/>
    </row>
    <row r="28" spans="1:11" ht="15.75" x14ac:dyDescent="0.25">
      <c r="A28" s="115"/>
      <c r="B28" s="116"/>
      <c r="C28" s="6">
        <v>12</v>
      </c>
      <c r="D28" s="9">
        <v>788511.3</v>
      </c>
      <c r="E28" s="9">
        <v>808763.72</v>
      </c>
      <c r="F28" s="10">
        <v>2016470.44</v>
      </c>
      <c r="G28" s="32">
        <f t="shared" si="0"/>
        <v>2825234.16</v>
      </c>
      <c r="H28" s="11">
        <v>791564.22</v>
      </c>
      <c r="I28" s="11">
        <v>791564.22</v>
      </c>
      <c r="J28" s="11"/>
      <c r="K28" s="33"/>
    </row>
    <row r="29" spans="1:11" ht="15.75" x14ac:dyDescent="0.25">
      <c r="A29" s="115" t="s">
        <v>13</v>
      </c>
      <c r="B29" s="116" t="s">
        <v>37</v>
      </c>
      <c r="C29" s="6">
        <v>11</v>
      </c>
      <c r="D29" s="9">
        <v>9261.2099999999991</v>
      </c>
      <c r="E29" s="9">
        <v>18721.52</v>
      </c>
      <c r="F29" s="10">
        <v>18724.53</v>
      </c>
      <c r="G29" s="32">
        <f t="shared" si="0"/>
        <v>37446.050000000003</v>
      </c>
      <c r="H29" s="11"/>
      <c r="I29" s="11">
        <v>7000</v>
      </c>
      <c r="J29" s="11"/>
      <c r="K29" s="33"/>
    </row>
    <row r="30" spans="1:11" ht="15.75" x14ac:dyDescent="0.25">
      <c r="A30" s="115"/>
      <c r="B30" s="116"/>
      <c r="C30" s="6">
        <v>12</v>
      </c>
      <c r="D30" s="9">
        <v>883839.49</v>
      </c>
      <c r="E30" s="9">
        <v>882312.08</v>
      </c>
      <c r="F30" s="10">
        <v>875391.12</v>
      </c>
      <c r="G30" s="32">
        <f t="shared" si="0"/>
        <v>1757703.2</v>
      </c>
      <c r="H30" s="11">
        <v>910406.76</v>
      </c>
      <c r="I30" s="11">
        <v>910406.76</v>
      </c>
      <c r="J30" s="11"/>
      <c r="K30" s="33"/>
    </row>
    <row r="31" spans="1:11" ht="15.75" customHeight="1" x14ac:dyDescent="0.25">
      <c r="A31" s="115" t="s">
        <v>14</v>
      </c>
      <c r="B31" s="117" t="s">
        <v>38</v>
      </c>
      <c r="C31" s="6">
        <v>11</v>
      </c>
      <c r="D31" s="9">
        <v>61666.68</v>
      </c>
      <c r="E31" s="9">
        <v>43209.18</v>
      </c>
      <c r="F31" s="10">
        <v>27949.24</v>
      </c>
      <c r="G31" s="32">
        <f t="shared" si="0"/>
        <v>71158.42</v>
      </c>
      <c r="H31" s="11"/>
      <c r="I31" s="11">
        <v>7500</v>
      </c>
      <c r="J31" s="11"/>
      <c r="K31" s="33"/>
    </row>
    <row r="32" spans="1:11" ht="15.75" x14ac:dyDescent="0.25">
      <c r="A32" s="115"/>
      <c r="B32" s="117"/>
      <c r="C32" s="6">
        <v>12</v>
      </c>
      <c r="D32" s="9">
        <v>866758.81</v>
      </c>
      <c r="E32" s="9">
        <v>948536.96</v>
      </c>
      <c r="F32" s="10">
        <v>552589.53</v>
      </c>
      <c r="G32" s="32">
        <f t="shared" si="0"/>
        <v>1501126.49</v>
      </c>
      <c r="H32" s="11">
        <v>574693.11</v>
      </c>
      <c r="I32" s="11">
        <v>574693.11</v>
      </c>
      <c r="J32" s="11"/>
      <c r="K32" s="33"/>
    </row>
    <row r="33" spans="1:11" ht="15.75" x14ac:dyDescent="0.25">
      <c r="A33" s="115" t="s">
        <v>15</v>
      </c>
      <c r="B33" s="116" t="s">
        <v>39</v>
      </c>
      <c r="C33" s="6">
        <v>11</v>
      </c>
      <c r="D33" s="9">
        <v>24625</v>
      </c>
      <c r="E33" s="9">
        <v>17907.98</v>
      </c>
      <c r="F33" s="10">
        <v>16552.04</v>
      </c>
      <c r="G33" s="32">
        <f t="shared" si="0"/>
        <v>34460.020000000004</v>
      </c>
      <c r="H33" s="11"/>
      <c r="I33" s="11">
        <v>12500</v>
      </c>
      <c r="J33" s="11"/>
      <c r="K33" s="33"/>
    </row>
    <row r="34" spans="1:11" ht="15.75" x14ac:dyDescent="0.25">
      <c r="A34" s="115"/>
      <c r="B34" s="116"/>
      <c r="C34" s="6">
        <v>12</v>
      </c>
      <c r="D34" s="9">
        <v>718797.46</v>
      </c>
      <c r="E34" s="9">
        <v>895303.47</v>
      </c>
      <c r="F34" s="10">
        <v>875642.55</v>
      </c>
      <c r="G34" s="32">
        <f t="shared" si="0"/>
        <v>1770946.02</v>
      </c>
      <c r="H34" s="11">
        <v>724729.25</v>
      </c>
      <c r="I34" s="11">
        <v>724729.25</v>
      </c>
      <c r="J34" s="11"/>
      <c r="K34" s="33"/>
    </row>
    <row r="35" spans="1:11" ht="15.75" x14ac:dyDescent="0.25">
      <c r="A35" s="115" t="s">
        <v>16</v>
      </c>
      <c r="B35" s="116" t="s">
        <v>40</v>
      </c>
      <c r="C35" s="6">
        <v>11</v>
      </c>
      <c r="D35" s="9">
        <v>37074</v>
      </c>
      <c r="E35" s="9">
        <v>39409.24</v>
      </c>
      <c r="F35" s="10">
        <v>35926.629999999997</v>
      </c>
      <c r="G35" s="32">
        <f t="shared" si="0"/>
        <v>75335.87</v>
      </c>
      <c r="H35" s="11"/>
      <c r="I35" s="11">
        <v>8500</v>
      </c>
      <c r="J35" s="11"/>
      <c r="K35" s="33"/>
    </row>
    <row r="36" spans="1:11" ht="15.75" x14ac:dyDescent="0.25">
      <c r="A36" s="115"/>
      <c r="B36" s="116"/>
      <c r="C36" s="6">
        <v>12</v>
      </c>
      <c r="D36" s="9">
        <v>1242760.82</v>
      </c>
      <c r="E36" s="9">
        <v>1195599.73</v>
      </c>
      <c r="F36" s="10">
        <v>1188415.92</v>
      </c>
      <c r="G36" s="32">
        <f t="shared" si="0"/>
        <v>2384015.65</v>
      </c>
      <c r="H36" s="11">
        <v>840376.08</v>
      </c>
      <c r="I36" s="11">
        <v>840376.08</v>
      </c>
      <c r="J36" s="11"/>
      <c r="K36" s="33"/>
    </row>
    <row r="37" spans="1:11" ht="15.75" x14ac:dyDescent="0.25">
      <c r="A37" s="115" t="s">
        <v>17</v>
      </c>
      <c r="B37" s="116" t="s">
        <v>41</v>
      </c>
      <c r="C37" s="6">
        <v>11</v>
      </c>
      <c r="D37" s="9">
        <v>7481.18</v>
      </c>
      <c r="E37" s="9">
        <v>25631.35</v>
      </c>
      <c r="F37" s="10">
        <v>16766.02</v>
      </c>
      <c r="G37" s="32">
        <f t="shared" si="0"/>
        <v>42397.369999999995</v>
      </c>
      <c r="H37" s="11"/>
      <c r="I37" s="11">
        <v>14500</v>
      </c>
      <c r="J37" s="11"/>
      <c r="K37" s="33"/>
    </row>
    <row r="38" spans="1:11" ht="15.75" x14ac:dyDescent="0.25">
      <c r="A38" s="115"/>
      <c r="B38" s="116"/>
      <c r="C38" s="6">
        <v>12</v>
      </c>
      <c r="D38" s="9">
        <v>1424600.23</v>
      </c>
      <c r="E38" s="9">
        <v>1501638.8</v>
      </c>
      <c r="F38" s="10">
        <v>1511532.38</v>
      </c>
      <c r="G38" s="32">
        <f t="shared" si="0"/>
        <v>3013171.1799999997</v>
      </c>
      <c r="H38" s="11">
        <v>1443553.68</v>
      </c>
      <c r="I38" s="11">
        <v>1443553.68</v>
      </c>
      <c r="J38" s="11"/>
      <c r="K38" s="33"/>
    </row>
    <row r="39" spans="1:11" ht="15.75" x14ac:dyDescent="0.25">
      <c r="A39" s="115" t="s">
        <v>18</v>
      </c>
      <c r="B39" s="116" t="s">
        <v>42</v>
      </c>
      <c r="C39" s="6">
        <v>11</v>
      </c>
      <c r="D39" s="9">
        <v>64617.96</v>
      </c>
      <c r="E39" s="9">
        <v>15591.95</v>
      </c>
      <c r="F39" s="10">
        <v>22048.54</v>
      </c>
      <c r="G39" s="32">
        <f t="shared" si="0"/>
        <v>37640.490000000005</v>
      </c>
      <c r="H39" s="11"/>
      <c r="I39" s="11">
        <v>9000</v>
      </c>
      <c r="J39" s="11"/>
      <c r="K39" s="33"/>
    </row>
    <row r="40" spans="1:11" ht="15.75" x14ac:dyDescent="0.25">
      <c r="A40" s="115"/>
      <c r="B40" s="116"/>
      <c r="C40" s="6">
        <v>12</v>
      </c>
      <c r="D40" s="9">
        <v>385212.22</v>
      </c>
      <c r="E40" s="9">
        <v>393422.04</v>
      </c>
      <c r="F40" s="10">
        <v>405539.05</v>
      </c>
      <c r="G40" s="32">
        <f t="shared" si="0"/>
        <v>798961.09</v>
      </c>
      <c r="H40" s="11">
        <v>404385.33</v>
      </c>
      <c r="I40" s="11">
        <v>404385.33</v>
      </c>
      <c r="J40" s="11"/>
      <c r="K40" s="33"/>
    </row>
    <row r="41" spans="1:11" ht="15.75" x14ac:dyDescent="0.25">
      <c r="A41" s="115" t="s">
        <v>19</v>
      </c>
      <c r="B41" s="116" t="s">
        <v>43</v>
      </c>
      <c r="C41" s="6">
        <v>11</v>
      </c>
      <c r="D41" s="9">
        <v>39524.980000000003</v>
      </c>
      <c r="E41" s="9">
        <v>33842.35</v>
      </c>
      <c r="F41" s="10">
        <v>33917.64</v>
      </c>
      <c r="G41" s="32">
        <f t="shared" si="0"/>
        <v>67759.989999999991</v>
      </c>
      <c r="H41" s="11"/>
      <c r="I41" s="11">
        <v>8500</v>
      </c>
      <c r="J41" s="11"/>
      <c r="K41" s="33"/>
    </row>
    <row r="42" spans="1:11" ht="15.75" x14ac:dyDescent="0.25">
      <c r="A42" s="115"/>
      <c r="B42" s="116"/>
      <c r="C42" s="6">
        <v>12</v>
      </c>
      <c r="D42" s="9">
        <v>1218290.55</v>
      </c>
      <c r="E42" s="9">
        <v>901838.56</v>
      </c>
      <c r="F42" s="10">
        <v>628271.87</v>
      </c>
      <c r="G42" s="32">
        <f t="shared" si="0"/>
        <v>1530110.4300000002</v>
      </c>
      <c r="H42" s="11">
        <v>653402.74</v>
      </c>
      <c r="I42" s="11">
        <v>653402.74</v>
      </c>
      <c r="J42" s="11"/>
      <c r="K42" s="33"/>
    </row>
    <row r="43" spans="1:11" ht="15.75" customHeight="1" x14ac:dyDescent="0.25">
      <c r="A43" s="115" t="s">
        <v>44</v>
      </c>
      <c r="B43" s="117" t="s">
        <v>45</v>
      </c>
      <c r="C43" s="6">
        <v>11</v>
      </c>
      <c r="D43" s="9">
        <v>44793.31</v>
      </c>
      <c r="E43" s="9">
        <v>71561.31</v>
      </c>
      <c r="F43" s="10">
        <v>41334.14</v>
      </c>
      <c r="G43" s="32">
        <f t="shared" si="0"/>
        <v>112895.45</v>
      </c>
      <c r="H43" s="11"/>
      <c r="I43" s="11">
        <v>10000</v>
      </c>
      <c r="J43" s="11"/>
      <c r="K43" s="33"/>
    </row>
    <row r="44" spans="1:11" ht="15.75" x14ac:dyDescent="0.25">
      <c r="A44" s="115"/>
      <c r="B44" s="117"/>
      <c r="C44" s="6">
        <v>12</v>
      </c>
      <c r="D44" s="9">
        <v>958404.71</v>
      </c>
      <c r="E44" s="9">
        <v>797601.89</v>
      </c>
      <c r="F44" s="10">
        <v>506412.42</v>
      </c>
      <c r="G44" s="32">
        <f t="shared" si="0"/>
        <v>1304014.31</v>
      </c>
      <c r="H44" s="11">
        <v>526668.92000000004</v>
      </c>
      <c r="I44" s="11">
        <v>526668.92000000004</v>
      </c>
      <c r="J44" s="11"/>
      <c r="K44" s="33"/>
    </row>
    <row r="45" spans="1:11" ht="15.75" x14ac:dyDescent="0.25">
      <c r="A45" s="115" t="s">
        <v>46</v>
      </c>
      <c r="B45" s="116" t="s">
        <v>47</v>
      </c>
      <c r="C45" s="6">
        <v>11</v>
      </c>
      <c r="D45" s="9">
        <v>4816.21</v>
      </c>
      <c r="E45" s="9">
        <v>10163.52</v>
      </c>
      <c r="F45" s="10">
        <v>5878.54</v>
      </c>
      <c r="G45" s="32">
        <f t="shared" si="0"/>
        <v>16042.060000000001</v>
      </c>
      <c r="H45" s="11"/>
      <c r="I45" s="11">
        <v>0</v>
      </c>
      <c r="J45" s="11"/>
      <c r="K45" s="33"/>
    </row>
    <row r="46" spans="1:11" ht="15.75" x14ac:dyDescent="0.25">
      <c r="A46" s="115"/>
      <c r="B46" s="116"/>
      <c r="C46" s="6">
        <v>12</v>
      </c>
      <c r="D46" s="9">
        <v>430674.21</v>
      </c>
      <c r="E46" s="9">
        <v>443482.02</v>
      </c>
      <c r="F46" s="10">
        <v>474084.84</v>
      </c>
      <c r="G46" s="32">
        <f t="shared" si="0"/>
        <v>917566.8600000001</v>
      </c>
      <c r="H46" s="11">
        <v>493048.23</v>
      </c>
      <c r="I46" s="11">
        <v>493048.23</v>
      </c>
      <c r="J46" s="11"/>
      <c r="K46" s="33"/>
    </row>
    <row r="47" spans="1:11" ht="15.75" customHeight="1" x14ac:dyDescent="0.25">
      <c r="A47" s="115" t="s">
        <v>48</v>
      </c>
      <c r="B47" s="117" t="s">
        <v>49</v>
      </c>
      <c r="C47" s="6">
        <v>11</v>
      </c>
      <c r="D47" s="9">
        <v>15531.84</v>
      </c>
      <c r="E47" s="9">
        <v>51213.32</v>
      </c>
      <c r="F47" s="10">
        <v>43902.32</v>
      </c>
      <c r="G47" s="32">
        <f t="shared" si="0"/>
        <v>95115.64</v>
      </c>
      <c r="H47" s="11"/>
      <c r="I47" s="11">
        <v>14000</v>
      </c>
      <c r="J47" s="11"/>
      <c r="K47" s="33"/>
    </row>
    <row r="48" spans="1:11" ht="15.75" x14ac:dyDescent="0.25">
      <c r="A48" s="115"/>
      <c r="B48" s="117"/>
      <c r="C48" s="6">
        <v>12</v>
      </c>
      <c r="D48" s="9">
        <v>1224889.68</v>
      </c>
      <c r="E48" s="9">
        <v>1138109.1299999999</v>
      </c>
      <c r="F48" s="10">
        <v>908931.59</v>
      </c>
      <c r="G48" s="32">
        <f t="shared" si="0"/>
        <v>2047040.7199999997</v>
      </c>
      <c r="H48" s="11">
        <v>945288.85</v>
      </c>
      <c r="I48" s="11">
        <v>945288.85</v>
      </c>
      <c r="J48" s="11"/>
      <c r="K48" s="33"/>
    </row>
    <row r="49" spans="1:12" ht="15.75" x14ac:dyDescent="0.25">
      <c r="A49" s="115" t="s">
        <v>50</v>
      </c>
      <c r="B49" s="116" t="s">
        <v>51</v>
      </c>
      <c r="C49" s="6">
        <v>11</v>
      </c>
      <c r="D49" s="9">
        <v>27373.200000000001</v>
      </c>
      <c r="E49" s="9">
        <v>209270.39</v>
      </c>
      <c r="F49" s="10">
        <v>16971.189999999999</v>
      </c>
      <c r="G49" s="32">
        <f t="shared" si="0"/>
        <v>226241.58000000002</v>
      </c>
      <c r="H49" s="11"/>
      <c r="I49" s="11">
        <v>9000</v>
      </c>
      <c r="J49" s="11"/>
      <c r="K49" s="33"/>
    </row>
    <row r="50" spans="1:12" ht="15.75" x14ac:dyDescent="0.25">
      <c r="A50" s="115"/>
      <c r="B50" s="116"/>
      <c r="C50" s="6">
        <v>12</v>
      </c>
      <c r="D50" s="9">
        <v>697238.68</v>
      </c>
      <c r="E50" s="9">
        <v>832669.28</v>
      </c>
      <c r="F50" s="10">
        <v>732261.54</v>
      </c>
      <c r="G50" s="32">
        <f t="shared" si="0"/>
        <v>1564930.82</v>
      </c>
      <c r="H50" s="11">
        <v>636752</v>
      </c>
      <c r="I50" s="11">
        <v>636752</v>
      </c>
      <c r="J50" s="11"/>
      <c r="K50" s="33"/>
    </row>
    <row r="51" spans="1:12" ht="15.75" x14ac:dyDescent="0.25">
      <c r="A51" s="115" t="s">
        <v>52</v>
      </c>
      <c r="B51" s="116" t="s">
        <v>53</v>
      </c>
      <c r="C51" s="6">
        <v>11</v>
      </c>
      <c r="D51" s="9">
        <v>61396.19</v>
      </c>
      <c r="E51" s="9">
        <v>18972.07</v>
      </c>
      <c r="F51" s="10">
        <v>34729.46</v>
      </c>
      <c r="G51" s="32">
        <f t="shared" si="0"/>
        <v>53701.53</v>
      </c>
      <c r="H51" s="11"/>
      <c r="I51" s="11">
        <v>0</v>
      </c>
      <c r="J51" s="11"/>
      <c r="K51" s="33"/>
    </row>
    <row r="52" spans="1:12" ht="15.75" x14ac:dyDescent="0.25">
      <c r="A52" s="115"/>
      <c r="B52" s="116"/>
      <c r="C52" s="6">
        <v>12</v>
      </c>
      <c r="D52" s="9">
        <v>580217.86</v>
      </c>
      <c r="E52" s="9">
        <v>657976.72</v>
      </c>
      <c r="F52" s="10">
        <v>557887.99</v>
      </c>
      <c r="G52" s="32">
        <f t="shared" si="0"/>
        <v>1215864.71</v>
      </c>
      <c r="H52" s="11">
        <v>580203.51</v>
      </c>
      <c r="I52" s="11">
        <v>580203.51</v>
      </c>
      <c r="J52" s="11"/>
      <c r="K52" s="33"/>
    </row>
    <row r="53" spans="1:12" ht="15.75" customHeight="1" x14ac:dyDescent="0.25">
      <c r="A53" s="118" t="s">
        <v>54</v>
      </c>
      <c r="B53" s="119" t="s">
        <v>55</v>
      </c>
      <c r="C53" s="15">
        <v>11</v>
      </c>
      <c r="D53" s="16">
        <v>64720.14</v>
      </c>
      <c r="E53" s="16">
        <v>107501.33</v>
      </c>
      <c r="F53" s="17">
        <v>58244.98</v>
      </c>
      <c r="G53" s="32">
        <f t="shared" si="0"/>
        <v>165746.31</v>
      </c>
      <c r="H53" s="11"/>
      <c r="I53" s="11">
        <v>15500</v>
      </c>
      <c r="J53" s="11"/>
      <c r="K53" s="34"/>
    </row>
    <row r="54" spans="1:12" ht="15.75" x14ac:dyDescent="0.25">
      <c r="A54" s="118"/>
      <c r="B54" s="119"/>
      <c r="C54" s="15">
        <v>12</v>
      </c>
      <c r="D54" s="16">
        <v>1172561.57</v>
      </c>
      <c r="E54" s="16">
        <v>960688.37</v>
      </c>
      <c r="F54" s="17">
        <v>981271.24</v>
      </c>
      <c r="G54" s="32">
        <f t="shared" si="0"/>
        <v>1941959.6099999999</v>
      </c>
      <c r="H54" s="11">
        <v>1000294.09</v>
      </c>
      <c r="I54" s="11">
        <v>1000294.09</v>
      </c>
      <c r="J54" s="11"/>
      <c r="K54" s="34"/>
    </row>
    <row r="55" spans="1:12" ht="15.75" customHeight="1" x14ac:dyDescent="0.25">
      <c r="A55" s="115" t="s">
        <v>56</v>
      </c>
      <c r="B55" s="117" t="s">
        <v>57</v>
      </c>
      <c r="C55" s="6">
        <v>11</v>
      </c>
      <c r="D55" s="9">
        <v>27125</v>
      </c>
      <c r="E55" s="9">
        <v>28337.13</v>
      </c>
      <c r="F55" s="10">
        <v>41680</v>
      </c>
      <c r="G55" s="32">
        <f t="shared" si="0"/>
        <v>70017.13</v>
      </c>
      <c r="H55" s="11"/>
      <c r="I55" s="11">
        <v>17000</v>
      </c>
      <c r="J55" s="11"/>
      <c r="K55" s="33"/>
    </row>
    <row r="56" spans="1:12" ht="15.75" x14ac:dyDescent="0.25">
      <c r="A56" s="115"/>
      <c r="B56" s="117"/>
      <c r="C56" s="6">
        <v>12</v>
      </c>
      <c r="D56" s="9">
        <v>618647.13</v>
      </c>
      <c r="E56" s="9">
        <v>497514.07</v>
      </c>
      <c r="F56" s="10">
        <v>1063421.8</v>
      </c>
      <c r="G56" s="32">
        <f t="shared" si="0"/>
        <v>1560935.87</v>
      </c>
      <c r="H56" s="11">
        <v>512987.12</v>
      </c>
      <c r="I56" s="11">
        <v>512987.12</v>
      </c>
      <c r="J56" s="11"/>
      <c r="K56" s="33"/>
    </row>
    <row r="57" spans="1:12" ht="15.75" x14ac:dyDescent="0.25">
      <c r="A57" s="115" t="s">
        <v>58</v>
      </c>
      <c r="B57" s="116" t="s">
        <v>59</v>
      </c>
      <c r="C57" s="6">
        <v>11</v>
      </c>
      <c r="D57" s="9">
        <v>34812.769999999997</v>
      </c>
      <c r="E57" s="9">
        <v>42053.23</v>
      </c>
      <c r="F57" s="10">
        <v>37333.57</v>
      </c>
      <c r="G57" s="32">
        <f t="shared" si="0"/>
        <v>79386.8</v>
      </c>
      <c r="H57" s="11"/>
      <c r="I57" s="11">
        <v>11000</v>
      </c>
      <c r="J57" s="11"/>
      <c r="K57" s="33"/>
    </row>
    <row r="58" spans="1:12" ht="15.75" x14ac:dyDescent="0.25">
      <c r="A58" s="115"/>
      <c r="B58" s="116"/>
      <c r="C58" s="6">
        <v>12</v>
      </c>
      <c r="D58" s="9">
        <v>792639.88</v>
      </c>
      <c r="E58" s="9">
        <v>858087.96</v>
      </c>
      <c r="F58" s="10">
        <v>585815.63</v>
      </c>
      <c r="G58" s="32">
        <f t="shared" si="0"/>
        <v>1443903.5899999999</v>
      </c>
      <c r="H58" s="11">
        <v>609248.26</v>
      </c>
      <c r="I58" s="11">
        <v>609248.26</v>
      </c>
      <c r="J58" s="11"/>
      <c r="K58" s="33"/>
    </row>
    <row r="59" spans="1:12" ht="15.75" x14ac:dyDescent="0.25">
      <c r="A59" s="115" t="s">
        <v>82</v>
      </c>
      <c r="B59" s="116" t="s">
        <v>83</v>
      </c>
      <c r="C59" s="6">
        <v>11</v>
      </c>
      <c r="D59" s="9"/>
      <c r="E59" s="9"/>
      <c r="F59" s="10"/>
      <c r="G59" s="32">
        <f t="shared" si="0"/>
        <v>0</v>
      </c>
      <c r="H59" s="11"/>
      <c r="I59" s="11"/>
      <c r="J59" s="11"/>
      <c r="K59" s="33"/>
    </row>
    <row r="60" spans="1:12" ht="15.75" x14ac:dyDescent="0.25">
      <c r="A60" s="115"/>
      <c r="B60" s="116"/>
      <c r="C60" s="6">
        <v>12</v>
      </c>
      <c r="D60" s="9"/>
      <c r="E60" s="9"/>
      <c r="F60" s="10"/>
      <c r="G60" s="32">
        <f t="shared" si="0"/>
        <v>0</v>
      </c>
      <c r="H60" s="11">
        <v>3198399.36</v>
      </c>
      <c r="I60" s="11">
        <v>3061805</v>
      </c>
      <c r="J60" s="11"/>
      <c r="K60" s="33"/>
    </row>
    <row r="61" spans="1:12" ht="15.75" customHeight="1" x14ac:dyDescent="0.25">
      <c r="A61" s="115" t="s">
        <v>84</v>
      </c>
      <c r="B61" s="117" t="s">
        <v>85</v>
      </c>
      <c r="C61" s="6">
        <v>11</v>
      </c>
      <c r="D61" s="9"/>
      <c r="E61" s="9"/>
      <c r="F61" s="10"/>
      <c r="G61" s="32">
        <f t="shared" si="0"/>
        <v>0</v>
      </c>
      <c r="H61" s="11"/>
      <c r="I61" s="11"/>
      <c r="J61" s="11"/>
      <c r="K61" s="33"/>
    </row>
    <row r="62" spans="1:12" ht="15.75" x14ac:dyDescent="0.25">
      <c r="A62" s="115"/>
      <c r="B62" s="117"/>
      <c r="C62" s="6">
        <v>12</v>
      </c>
      <c r="D62" s="9"/>
      <c r="E62" s="9"/>
      <c r="F62" s="10"/>
      <c r="G62" s="32">
        <f t="shared" si="0"/>
        <v>0</v>
      </c>
      <c r="H62" s="11">
        <v>832000</v>
      </c>
      <c r="I62" s="11">
        <f>832000-22520.24</f>
        <v>809479.76</v>
      </c>
      <c r="J62" s="11"/>
      <c r="K62" s="33"/>
    </row>
    <row r="63" spans="1:12" ht="15.75" x14ac:dyDescent="0.25">
      <c r="A63" s="18"/>
      <c r="B63" t="s">
        <v>101</v>
      </c>
      <c r="C63" s="19"/>
      <c r="D63" s="20"/>
      <c r="E63" s="20"/>
      <c r="F63" s="21"/>
      <c r="G63" s="22"/>
      <c r="H63" s="22">
        <f>SUM(H5:H62)</f>
        <v>26352653.600000005</v>
      </c>
      <c r="I63" s="22">
        <f>SUM(I5:I62)-I5-I7-I9-I11-I13-I15-I17-I19-I21-I23-I25-I27-I29-I31-I33-I35-I37-I39-I41-I43-I45-I47-I49-I51-I53-I55-I57</f>
        <v>26193539.000000007</v>
      </c>
      <c r="J63" s="22"/>
      <c r="K63" s="22"/>
      <c r="L63" s="1"/>
    </row>
    <row r="65" spans="2:2" x14ac:dyDescent="0.25">
      <c r="B65" s="2" t="s">
        <v>96</v>
      </c>
    </row>
    <row r="66" spans="2:2" x14ac:dyDescent="0.25">
      <c r="B66" t="s">
        <v>102</v>
      </c>
    </row>
    <row r="67" spans="2:2" ht="15.75" x14ac:dyDescent="0.25">
      <c r="B67" s="37"/>
    </row>
  </sheetData>
  <mergeCells count="59">
    <mergeCell ref="A7:A8"/>
    <mergeCell ref="B7:B8"/>
    <mergeCell ref="G3:J3"/>
    <mergeCell ref="A5:A6"/>
    <mergeCell ref="B5:B6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B37" sqref="B37:B38"/>
    </sheetView>
  </sheetViews>
  <sheetFormatPr defaultRowHeight="15" x14ac:dyDescent="0.25"/>
  <cols>
    <col min="1" max="1" width="4.5703125" customWidth="1"/>
    <col min="2" max="2" width="32" customWidth="1"/>
    <col min="4" max="5" width="11.28515625" bestFit="1" customWidth="1"/>
    <col min="6" max="6" width="11.28515625" customWidth="1"/>
    <col min="7" max="7" width="15.5703125" customWidth="1"/>
    <col min="8" max="9" width="14.85546875" customWidth="1"/>
    <col min="10" max="10" width="15.28515625" customWidth="1"/>
    <col min="11" max="11" width="0" hidden="1" customWidth="1"/>
    <col min="12" max="12" width="10.85546875" bestFit="1" customWidth="1"/>
    <col min="13" max="13" width="0" hidden="1" customWidth="1"/>
    <col min="14" max="14" width="11.7109375" bestFit="1" customWidth="1"/>
  </cols>
  <sheetData>
    <row r="1" spans="1:11" x14ac:dyDescent="0.25">
      <c r="A1" t="s">
        <v>81</v>
      </c>
    </row>
    <row r="2" spans="1:11" ht="15.75" thickBot="1" x14ac:dyDescent="0.3"/>
    <row r="3" spans="1:11" ht="15.75" x14ac:dyDescent="0.25">
      <c r="A3" s="39"/>
      <c r="B3" s="40"/>
      <c r="C3" s="40"/>
      <c r="D3" s="40"/>
      <c r="E3" s="40"/>
      <c r="F3" s="40"/>
      <c r="G3" s="128" t="s">
        <v>93</v>
      </c>
      <c r="H3" s="129"/>
      <c r="I3" s="129"/>
      <c r="J3" s="130"/>
      <c r="K3" s="28"/>
    </row>
    <row r="4" spans="1:11" ht="35.25" customHeight="1" x14ac:dyDescent="0.25">
      <c r="A4" s="41" t="s">
        <v>0</v>
      </c>
      <c r="B4" s="4" t="s">
        <v>22</v>
      </c>
      <c r="C4" s="4" t="s">
        <v>24</v>
      </c>
      <c r="D4" s="8" t="s">
        <v>90</v>
      </c>
      <c r="E4" s="8" t="s">
        <v>99</v>
      </c>
      <c r="F4" s="5" t="s">
        <v>91</v>
      </c>
      <c r="G4" s="30" t="s">
        <v>92</v>
      </c>
      <c r="H4" s="29" t="s">
        <v>94</v>
      </c>
      <c r="I4" s="29" t="s">
        <v>104</v>
      </c>
      <c r="J4" s="42" t="s">
        <v>95</v>
      </c>
      <c r="K4" s="31" t="s">
        <v>23</v>
      </c>
    </row>
    <row r="5" spans="1:11" ht="15.75" x14ac:dyDescent="0.25">
      <c r="A5" s="123" t="s">
        <v>1</v>
      </c>
      <c r="B5" s="116" t="s">
        <v>60</v>
      </c>
      <c r="C5" s="6">
        <v>11</v>
      </c>
      <c r="D5" s="9">
        <v>36694.089999999997</v>
      </c>
      <c r="E5" s="9">
        <v>27785.279999999999</v>
      </c>
      <c r="F5" s="9">
        <v>29652.639999999999</v>
      </c>
      <c r="G5" s="32">
        <f>E5+F5</f>
        <v>57437.919999999998</v>
      </c>
      <c r="H5" s="11"/>
      <c r="I5" s="43">
        <v>14000</v>
      </c>
      <c r="J5" s="43"/>
      <c r="K5" s="33"/>
    </row>
    <row r="6" spans="1:11" ht="15.75" x14ac:dyDescent="0.25">
      <c r="A6" s="123"/>
      <c r="B6" s="116"/>
      <c r="C6" s="6">
        <v>12</v>
      </c>
      <c r="D6" s="9">
        <v>915769.29</v>
      </c>
      <c r="E6" s="9">
        <v>853323.67</v>
      </c>
      <c r="F6" s="9">
        <v>1168834.79</v>
      </c>
      <c r="G6" s="32"/>
      <c r="H6" s="11">
        <v>977655.68</v>
      </c>
      <c r="I6" s="43">
        <v>977655.68</v>
      </c>
      <c r="J6" s="43"/>
      <c r="K6" s="33"/>
    </row>
    <row r="7" spans="1:11" ht="15.75" x14ac:dyDescent="0.25">
      <c r="A7" s="123" t="s">
        <v>2</v>
      </c>
      <c r="B7" s="116" t="s">
        <v>61</v>
      </c>
      <c r="C7" s="6">
        <v>11</v>
      </c>
      <c r="D7" s="9">
        <v>48246.27</v>
      </c>
      <c r="E7" s="9">
        <v>38452</v>
      </c>
      <c r="F7" s="9">
        <v>32875.68</v>
      </c>
      <c r="G7" s="32">
        <f t="shared" ref="G7:G50" si="0">E7+F7</f>
        <v>71327.679999999993</v>
      </c>
      <c r="H7" s="11"/>
      <c r="I7" s="43">
        <v>16000</v>
      </c>
      <c r="J7" s="43"/>
      <c r="K7" s="33"/>
    </row>
    <row r="8" spans="1:11" ht="15.75" x14ac:dyDescent="0.25">
      <c r="A8" s="123"/>
      <c r="B8" s="116"/>
      <c r="C8" s="6">
        <v>12</v>
      </c>
      <c r="D8" s="9">
        <v>794761.12</v>
      </c>
      <c r="E8" s="9">
        <v>684649.8</v>
      </c>
      <c r="F8" s="9">
        <v>609305.87</v>
      </c>
      <c r="G8" s="32">
        <f>E8</f>
        <v>684649.8</v>
      </c>
      <c r="H8" s="11">
        <v>633678.1</v>
      </c>
      <c r="I8" s="43">
        <v>633678.1</v>
      </c>
      <c r="J8" s="43"/>
      <c r="K8" s="33"/>
    </row>
    <row r="9" spans="1:11" ht="15.75" x14ac:dyDescent="0.25">
      <c r="A9" s="123" t="s">
        <v>3</v>
      </c>
      <c r="B9" s="116" t="s">
        <v>62</v>
      </c>
      <c r="C9" s="6">
        <v>11</v>
      </c>
      <c r="D9" s="9">
        <v>4000</v>
      </c>
      <c r="E9" s="9">
        <v>8000</v>
      </c>
      <c r="F9" s="9">
        <v>0</v>
      </c>
      <c r="G9" s="32">
        <f t="shared" si="0"/>
        <v>8000</v>
      </c>
      <c r="H9" s="11"/>
      <c r="I9" s="43">
        <v>8000</v>
      </c>
      <c r="J9" s="43"/>
      <c r="K9" s="33"/>
    </row>
    <row r="10" spans="1:11" ht="15.75" x14ac:dyDescent="0.25">
      <c r="A10" s="123"/>
      <c r="B10" s="116"/>
      <c r="C10" s="6">
        <v>12</v>
      </c>
      <c r="D10" s="9">
        <v>569050.03</v>
      </c>
      <c r="E10" s="9">
        <v>449248.01</v>
      </c>
      <c r="F10" s="9">
        <v>483959.7</v>
      </c>
      <c r="G10" s="32">
        <f>E10</f>
        <v>449248.01</v>
      </c>
      <c r="H10" s="11">
        <v>503318.09</v>
      </c>
      <c r="I10" s="43">
        <v>503318.09</v>
      </c>
      <c r="J10" s="43"/>
      <c r="K10" s="33"/>
    </row>
    <row r="11" spans="1:11" ht="15.75" x14ac:dyDescent="0.25">
      <c r="A11" s="123" t="s">
        <v>4</v>
      </c>
      <c r="B11" s="117" t="s">
        <v>63</v>
      </c>
      <c r="C11" s="6">
        <v>11</v>
      </c>
      <c r="D11" s="9">
        <v>31171.96</v>
      </c>
      <c r="E11" s="9">
        <v>82575.56</v>
      </c>
      <c r="F11" s="9">
        <v>34819.17</v>
      </c>
      <c r="G11" s="32">
        <f t="shared" si="0"/>
        <v>117394.73</v>
      </c>
      <c r="H11" s="11"/>
      <c r="I11" s="43">
        <v>15000</v>
      </c>
      <c r="J11" s="43"/>
      <c r="K11" s="33"/>
    </row>
    <row r="12" spans="1:11" ht="15.75" x14ac:dyDescent="0.25">
      <c r="A12" s="123"/>
      <c r="B12" s="117"/>
      <c r="C12" s="6">
        <v>12</v>
      </c>
      <c r="D12" s="9">
        <v>892373.15</v>
      </c>
      <c r="E12" s="9">
        <v>1280030.21</v>
      </c>
      <c r="F12" s="9">
        <v>1467810.36</v>
      </c>
      <c r="G12" s="32">
        <f>E12</f>
        <v>1280030.21</v>
      </c>
      <c r="H12" s="11">
        <v>992603.41</v>
      </c>
      <c r="I12" s="43">
        <v>992603.41</v>
      </c>
      <c r="J12" s="43"/>
      <c r="K12" s="33"/>
    </row>
    <row r="13" spans="1:11" ht="15.75" x14ac:dyDescent="0.25">
      <c r="A13" s="123" t="s">
        <v>5</v>
      </c>
      <c r="B13" s="116" t="s">
        <v>64</v>
      </c>
      <c r="C13" s="6">
        <v>11</v>
      </c>
      <c r="D13" s="9">
        <v>18704.04</v>
      </c>
      <c r="E13" s="9">
        <v>20200</v>
      </c>
      <c r="F13" s="9">
        <v>12800</v>
      </c>
      <c r="G13" s="32">
        <f t="shared" si="0"/>
        <v>33000</v>
      </c>
      <c r="H13" s="11"/>
      <c r="I13" s="43">
        <v>10500</v>
      </c>
      <c r="J13" s="43"/>
      <c r="K13" s="33"/>
    </row>
    <row r="14" spans="1:11" ht="15.75" x14ac:dyDescent="0.25">
      <c r="A14" s="123"/>
      <c r="B14" s="116"/>
      <c r="C14" s="6">
        <v>12</v>
      </c>
      <c r="D14" s="9">
        <v>657108.64</v>
      </c>
      <c r="E14" s="9">
        <v>628729.32999999996</v>
      </c>
      <c r="F14" s="9">
        <v>593806.36</v>
      </c>
      <c r="G14" s="32">
        <f>E14</f>
        <v>628729.32999999996</v>
      </c>
      <c r="H14" s="11">
        <v>617559.13</v>
      </c>
      <c r="I14" s="43">
        <v>617559.13</v>
      </c>
      <c r="J14" s="43"/>
      <c r="K14" s="33"/>
    </row>
    <row r="15" spans="1:11" ht="15.75" x14ac:dyDescent="0.25">
      <c r="A15" s="123" t="s">
        <v>6</v>
      </c>
      <c r="B15" s="116" t="s">
        <v>65</v>
      </c>
      <c r="C15" s="6">
        <v>11</v>
      </c>
      <c r="D15" s="9">
        <v>56425</v>
      </c>
      <c r="E15" s="9">
        <v>32492.14</v>
      </c>
      <c r="F15" s="9">
        <v>0</v>
      </c>
      <c r="G15" s="32">
        <f t="shared" si="0"/>
        <v>32492.14</v>
      </c>
      <c r="H15" s="11"/>
      <c r="I15" s="43">
        <v>0</v>
      </c>
      <c r="J15" s="43"/>
      <c r="K15" s="33"/>
    </row>
    <row r="16" spans="1:11" ht="15.75" x14ac:dyDescent="0.25">
      <c r="A16" s="123"/>
      <c r="B16" s="116"/>
      <c r="C16" s="6">
        <v>12</v>
      </c>
      <c r="D16" s="9">
        <v>1069492.8899999999</v>
      </c>
      <c r="E16" s="9">
        <v>1084298.8799999999</v>
      </c>
      <c r="F16" s="9">
        <v>1041299.32</v>
      </c>
      <c r="G16" s="32">
        <f>E16</f>
        <v>1084298.8799999999</v>
      </c>
      <c r="H16" s="11">
        <v>486190.97</v>
      </c>
      <c r="I16" s="43">
        <v>486190.97</v>
      </c>
      <c r="J16" s="43"/>
      <c r="K16" s="33"/>
    </row>
    <row r="17" spans="1:11" ht="15.75" x14ac:dyDescent="0.25">
      <c r="A17" s="123" t="s">
        <v>7</v>
      </c>
      <c r="B17" s="116" t="s">
        <v>79</v>
      </c>
      <c r="C17" s="6">
        <v>11</v>
      </c>
      <c r="D17" s="9">
        <v>13080.27</v>
      </c>
      <c r="E17" s="9">
        <v>11845.02</v>
      </c>
      <c r="F17" s="9">
        <v>10100</v>
      </c>
      <c r="G17" s="32">
        <f t="shared" si="0"/>
        <v>21945.02</v>
      </c>
      <c r="H17" s="11"/>
      <c r="I17" s="43">
        <v>7000</v>
      </c>
      <c r="J17" s="43"/>
      <c r="K17" s="33"/>
    </row>
    <row r="18" spans="1:11" ht="15.75" x14ac:dyDescent="0.25">
      <c r="A18" s="123"/>
      <c r="B18" s="116"/>
      <c r="C18" s="6">
        <v>12</v>
      </c>
      <c r="D18" s="9">
        <v>433070.64</v>
      </c>
      <c r="E18" s="9">
        <v>612277.37</v>
      </c>
      <c r="F18" s="9">
        <v>868960.05</v>
      </c>
      <c r="G18" s="32">
        <f t="shared" si="0"/>
        <v>1481237.42</v>
      </c>
      <c r="H18" s="11">
        <v>700918.45</v>
      </c>
      <c r="I18" s="43">
        <v>700918.45</v>
      </c>
      <c r="J18" s="43"/>
      <c r="K18" s="33"/>
    </row>
    <row r="19" spans="1:11" ht="15.75" x14ac:dyDescent="0.25">
      <c r="A19" s="123" t="s">
        <v>8</v>
      </c>
      <c r="B19" s="117" t="s">
        <v>66</v>
      </c>
      <c r="C19" s="6">
        <v>11</v>
      </c>
      <c r="D19" s="9">
        <v>50579.62</v>
      </c>
      <c r="E19" s="9">
        <v>119176.43</v>
      </c>
      <c r="F19" s="9">
        <v>35438.559999999998</v>
      </c>
      <c r="G19" s="32">
        <f t="shared" si="0"/>
        <v>154614.99</v>
      </c>
      <c r="H19" s="11"/>
      <c r="I19" s="43">
        <v>17000</v>
      </c>
      <c r="J19" s="43"/>
      <c r="K19" s="33"/>
    </row>
    <row r="20" spans="1:11" ht="15.75" x14ac:dyDescent="0.25">
      <c r="A20" s="123"/>
      <c r="B20" s="117"/>
      <c r="C20" s="6">
        <v>12</v>
      </c>
      <c r="D20" s="9">
        <v>1605289.42</v>
      </c>
      <c r="E20" s="9">
        <v>1173002.51</v>
      </c>
      <c r="F20" s="9">
        <v>1066300.78</v>
      </c>
      <c r="G20" s="32">
        <f t="shared" si="0"/>
        <v>2239303.29</v>
      </c>
      <c r="H20" s="11">
        <v>976066.81</v>
      </c>
      <c r="I20" s="43">
        <v>976066.81</v>
      </c>
      <c r="J20" s="43"/>
      <c r="K20" s="33"/>
    </row>
    <row r="21" spans="1:11" ht="15.75" x14ac:dyDescent="0.25">
      <c r="A21" s="123" t="s">
        <v>9</v>
      </c>
      <c r="B21" s="116" t="s">
        <v>67</v>
      </c>
      <c r="C21" s="6">
        <v>11</v>
      </c>
      <c r="D21" s="9">
        <v>15197.08</v>
      </c>
      <c r="E21" s="9">
        <v>7823.43</v>
      </c>
      <c r="F21" s="9">
        <v>18991.080000000002</v>
      </c>
      <c r="G21" s="32">
        <f t="shared" si="0"/>
        <v>26814.510000000002</v>
      </c>
      <c r="H21" s="11"/>
      <c r="I21" s="43">
        <v>0</v>
      </c>
      <c r="J21" s="43"/>
      <c r="K21" s="33"/>
    </row>
    <row r="22" spans="1:11" ht="15.75" x14ac:dyDescent="0.25">
      <c r="A22" s="123"/>
      <c r="B22" s="116"/>
      <c r="C22" s="6">
        <v>12</v>
      </c>
      <c r="D22" s="9">
        <v>717120.13</v>
      </c>
      <c r="E22" s="9">
        <v>728977.55</v>
      </c>
      <c r="F22" s="12">
        <v>707045.18</v>
      </c>
      <c r="G22" s="32">
        <f t="shared" si="0"/>
        <v>1436022.73</v>
      </c>
      <c r="H22" s="14">
        <v>735326.99</v>
      </c>
      <c r="I22" s="44">
        <v>735326.99</v>
      </c>
      <c r="J22" s="44"/>
      <c r="K22" s="33"/>
    </row>
    <row r="23" spans="1:11" ht="15.75" x14ac:dyDescent="0.25">
      <c r="A23" s="126" t="s">
        <v>10</v>
      </c>
      <c r="B23" s="127" t="s">
        <v>68</v>
      </c>
      <c r="C23" s="23">
        <v>11</v>
      </c>
      <c r="D23" s="24">
        <v>33893.949999999997</v>
      </c>
      <c r="E23" s="24">
        <v>48912.62</v>
      </c>
      <c r="F23" s="24">
        <v>22695.8</v>
      </c>
      <c r="G23" s="32">
        <f t="shared" si="0"/>
        <v>71608.42</v>
      </c>
      <c r="H23" s="11"/>
      <c r="I23" s="43">
        <v>20000</v>
      </c>
      <c r="J23" s="43"/>
      <c r="K23" s="33"/>
    </row>
    <row r="24" spans="1:11" ht="15.75" x14ac:dyDescent="0.25">
      <c r="A24" s="126"/>
      <c r="B24" s="127"/>
      <c r="C24" s="23">
        <v>12</v>
      </c>
      <c r="D24" s="24">
        <v>658856.17000000004</v>
      </c>
      <c r="E24" s="24">
        <v>776150.15</v>
      </c>
      <c r="F24" s="24">
        <v>647685.71</v>
      </c>
      <c r="G24" s="32">
        <f t="shared" si="0"/>
        <v>1423835.8599999999</v>
      </c>
      <c r="H24" s="11">
        <v>673593.14</v>
      </c>
      <c r="I24" s="43">
        <v>673593.14</v>
      </c>
      <c r="J24" s="43"/>
      <c r="K24" s="33"/>
    </row>
    <row r="25" spans="1:11" ht="15.75" x14ac:dyDescent="0.25">
      <c r="A25" s="123" t="s">
        <v>11</v>
      </c>
      <c r="B25" s="117" t="s">
        <v>69</v>
      </c>
      <c r="C25" s="6">
        <v>11</v>
      </c>
      <c r="D25" s="9">
        <v>38623.46</v>
      </c>
      <c r="E25" s="9">
        <v>28123.25</v>
      </c>
      <c r="F25" s="9">
        <v>19823.75</v>
      </c>
      <c r="G25" s="32">
        <f t="shared" si="0"/>
        <v>47947</v>
      </c>
      <c r="H25" s="11"/>
      <c r="I25" s="43">
        <v>21000</v>
      </c>
      <c r="J25" s="43"/>
      <c r="K25" s="33"/>
    </row>
    <row r="26" spans="1:11" ht="15.75" x14ac:dyDescent="0.25">
      <c r="A26" s="123"/>
      <c r="B26" s="117"/>
      <c r="C26" s="6">
        <v>12</v>
      </c>
      <c r="D26" s="9">
        <v>757359.51</v>
      </c>
      <c r="E26" s="9">
        <v>1030033.67</v>
      </c>
      <c r="F26" s="9">
        <v>690989.84</v>
      </c>
      <c r="G26" s="32">
        <f t="shared" si="0"/>
        <v>1721023.51</v>
      </c>
      <c r="H26" s="11">
        <v>718629.43</v>
      </c>
      <c r="I26" s="43">
        <v>718629.43</v>
      </c>
      <c r="J26" s="43"/>
      <c r="K26" s="33"/>
    </row>
    <row r="27" spans="1:11" ht="15.75" x14ac:dyDescent="0.25">
      <c r="A27" s="123" t="s">
        <v>12</v>
      </c>
      <c r="B27" s="116" t="s">
        <v>70</v>
      </c>
      <c r="C27" s="6">
        <v>11</v>
      </c>
      <c r="D27" s="9">
        <v>32460.25</v>
      </c>
      <c r="E27" s="9"/>
      <c r="F27" s="9"/>
      <c r="G27" s="32">
        <f t="shared" si="0"/>
        <v>0</v>
      </c>
      <c r="H27" s="11"/>
      <c r="I27" s="43">
        <v>20000</v>
      </c>
      <c r="J27" s="43"/>
      <c r="K27" s="33"/>
    </row>
    <row r="28" spans="1:11" ht="15.75" x14ac:dyDescent="0.25">
      <c r="A28" s="123"/>
      <c r="B28" s="116"/>
      <c r="C28" s="6">
        <v>12</v>
      </c>
      <c r="D28" s="9">
        <v>430000</v>
      </c>
      <c r="E28" s="9"/>
      <c r="F28" s="9"/>
      <c r="G28" s="32">
        <f t="shared" si="0"/>
        <v>0</v>
      </c>
      <c r="H28" s="11">
        <v>447200</v>
      </c>
      <c r="I28" s="43">
        <v>447200</v>
      </c>
      <c r="J28" s="43"/>
      <c r="K28" s="33"/>
    </row>
    <row r="29" spans="1:11" ht="15.75" x14ac:dyDescent="0.25">
      <c r="A29" s="123" t="s">
        <v>13</v>
      </c>
      <c r="B29" s="116" t="s">
        <v>71</v>
      </c>
      <c r="C29" s="6">
        <v>11</v>
      </c>
      <c r="D29" s="9">
        <v>38944.44</v>
      </c>
      <c r="E29" s="9">
        <v>32722.46</v>
      </c>
      <c r="F29" s="9">
        <v>17700</v>
      </c>
      <c r="G29" s="32">
        <f t="shared" si="0"/>
        <v>50422.46</v>
      </c>
      <c r="H29" s="11"/>
      <c r="I29" s="43">
        <v>18500</v>
      </c>
      <c r="J29" s="43"/>
      <c r="K29" s="33"/>
    </row>
    <row r="30" spans="1:11" ht="15.75" x14ac:dyDescent="0.25">
      <c r="A30" s="123"/>
      <c r="B30" s="116"/>
      <c r="C30" s="6">
        <v>12</v>
      </c>
      <c r="D30" s="9">
        <v>1449109.61</v>
      </c>
      <c r="E30" s="9">
        <v>847301.22</v>
      </c>
      <c r="F30" s="9">
        <v>838695</v>
      </c>
      <c r="G30" s="32">
        <f t="shared" si="0"/>
        <v>1685996.22</v>
      </c>
      <c r="H30" s="11">
        <v>771544.8</v>
      </c>
      <c r="I30" s="43">
        <v>771544.8</v>
      </c>
      <c r="J30" s="43"/>
      <c r="K30" s="33"/>
    </row>
    <row r="31" spans="1:11" ht="15.75" x14ac:dyDescent="0.25">
      <c r="A31" s="123" t="s">
        <v>14</v>
      </c>
      <c r="B31" s="116" t="s">
        <v>72</v>
      </c>
      <c r="C31" s="6">
        <v>11</v>
      </c>
      <c r="D31" s="9">
        <v>23224.06</v>
      </c>
      <c r="E31" s="9">
        <v>33188.300000000003</v>
      </c>
      <c r="F31" s="9">
        <v>27311.58</v>
      </c>
      <c r="G31" s="32">
        <f t="shared" si="0"/>
        <v>60499.880000000005</v>
      </c>
      <c r="H31" s="11"/>
      <c r="I31" s="43">
        <v>10000</v>
      </c>
      <c r="J31" s="43"/>
      <c r="K31" s="33"/>
    </row>
    <row r="32" spans="1:11" ht="15.75" x14ac:dyDescent="0.25">
      <c r="A32" s="123"/>
      <c r="B32" s="116"/>
      <c r="C32" s="6">
        <v>12</v>
      </c>
      <c r="D32" s="9">
        <v>335387.38</v>
      </c>
      <c r="E32" s="9">
        <v>329002.42</v>
      </c>
      <c r="F32" s="9">
        <v>345703.67</v>
      </c>
      <c r="G32" s="32">
        <f t="shared" si="0"/>
        <v>674706.09</v>
      </c>
      <c r="H32" s="11">
        <v>341316.13</v>
      </c>
      <c r="I32" s="43">
        <v>341316.13</v>
      </c>
      <c r="J32" s="43"/>
      <c r="K32" s="33"/>
    </row>
    <row r="33" spans="1:11" ht="15.75" x14ac:dyDescent="0.25">
      <c r="A33" s="126" t="s">
        <v>15</v>
      </c>
      <c r="B33" s="127" t="s">
        <v>73</v>
      </c>
      <c r="C33" s="23">
        <v>11</v>
      </c>
      <c r="D33" s="24">
        <v>0</v>
      </c>
      <c r="E33" s="24">
        <v>0</v>
      </c>
      <c r="F33" s="24">
        <v>0</v>
      </c>
      <c r="G33" s="32">
        <f t="shared" si="0"/>
        <v>0</v>
      </c>
      <c r="H33" s="11"/>
      <c r="I33" s="43">
        <v>0</v>
      </c>
      <c r="J33" s="43"/>
      <c r="K33" s="33"/>
    </row>
    <row r="34" spans="1:11" ht="15.75" x14ac:dyDescent="0.25">
      <c r="A34" s="126"/>
      <c r="B34" s="127"/>
      <c r="C34" s="23">
        <v>12</v>
      </c>
      <c r="D34" s="24">
        <v>962442.02</v>
      </c>
      <c r="E34" s="24">
        <v>1156781.7</v>
      </c>
      <c r="F34" s="24">
        <v>958212.37</v>
      </c>
      <c r="G34" s="32">
        <f t="shared" si="0"/>
        <v>2114994.0699999998</v>
      </c>
      <c r="H34" s="11">
        <v>996540.86</v>
      </c>
      <c r="I34" s="43">
        <v>996540.86</v>
      </c>
      <c r="J34" s="43"/>
      <c r="K34" s="33"/>
    </row>
    <row r="35" spans="1:11" ht="15.75" x14ac:dyDescent="0.25">
      <c r="A35" s="123" t="s">
        <v>16</v>
      </c>
      <c r="B35" s="117" t="s">
        <v>89</v>
      </c>
      <c r="C35" s="6">
        <v>11</v>
      </c>
      <c r="D35" s="9">
        <v>17153.63</v>
      </c>
      <c r="E35" s="9">
        <v>113345.21</v>
      </c>
      <c r="F35" s="9">
        <v>208512.53</v>
      </c>
      <c r="G35" s="32">
        <f t="shared" si="0"/>
        <v>321857.74</v>
      </c>
      <c r="H35" s="11"/>
      <c r="I35" s="43">
        <v>21000</v>
      </c>
      <c r="J35" s="43"/>
      <c r="K35" s="33"/>
    </row>
    <row r="36" spans="1:11" ht="15.75" x14ac:dyDescent="0.25">
      <c r="A36" s="123"/>
      <c r="B36" s="117"/>
      <c r="C36" s="6">
        <v>12</v>
      </c>
      <c r="D36" s="9">
        <v>1058254.42</v>
      </c>
      <c r="E36" s="9">
        <v>885801.66</v>
      </c>
      <c r="F36" s="9">
        <v>1069720.68</v>
      </c>
      <c r="G36" s="32">
        <f t="shared" si="0"/>
        <v>1955522.3399999999</v>
      </c>
      <c r="H36" s="11">
        <v>802150.63</v>
      </c>
      <c r="I36" s="43">
        <v>802150.63</v>
      </c>
      <c r="J36" s="43"/>
      <c r="K36" s="33"/>
    </row>
    <row r="37" spans="1:11" ht="15.75" x14ac:dyDescent="0.25">
      <c r="A37" s="126" t="s">
        <v>17</v>
      </c>
      <c r="B37" s="127" t="s">
        <v>74</v>
      </c>
      <c r="C37" s="23">
        <v>11</v>
      </c>
      <c r="D37" s="24">
        <v>16198.11</v>
      </c>
      <c r="E37" s="24">
        <v>33457.919999999998</v>
      </c>
      <c r="F37" s="24">
        <v>30733.32</v>
      </c>
      <c r="G37" s="32">
        <f t="shared" si="0"/>
        <v>64191.24</v>
      </c>
      <c r="H37" s="11"/>
      <c r="I37" s="43">
        <v>24000</v>
      </c>
      <c r="J37" s="43"/>
      <c r="K37" s="33"/>
    </row>
    <row r="38" spans="1:11" ht="15.75" x14ac:dyDescent="0.25">
      <c r="A38" s="126"/>
      <c r="B38" s="127"/>
      <c r="C38" s="23">
        <v>12</v>
      </c>
      <c r="D38" s="24">
        <v>840553.65</v>
      </c>
      <c r="E38" s="24">
        <v>850073.63</v>
      </c>
      <c r="F38" s="24">
        <v>877020.35</v>
      </c>
      <c r="G38" s="32">
        <f t="shared" si="0"/>
        <v>1727093.98</v>
      </c>
      <c r="H38" s="11">
        <v>906210.86</v>
      </c>
      <c r="I38" s="43">
        <v>906210.86</v>
      </c>
      <c r="J38" s="43"/>
      <c r="K38" s="33"/>
    </row>
    <row r="39" spans="1:11" ht="15.75" x14ac:dyDescent="0.25">
      <c r="A39" s="126" t="s">
        <v>18</v>
      </c>
      <c r="B39" s="25" t="s">
        <v>75</v>
      </c>
      <c r="C39" s="23">
        <v>11</v>
      </c>
      <c r="D39" s="9">
        <v>52910.1</v>
      </c>
      <c r="E39" s="24">
        <v>38453.25</v>
      </c>
      <c r="F39" s="24">
        <v>31340.2</v>
      </c>
      <c r="G39" s="32">
        <f t="shared" si="0"/>
        <v>69793.45</v>
      </c>
      <c r="H39" s="11"/>
      <c r="I39" s="43">
        <v>18000</v>
      </c>
      <c r="J39" s="43"/>
      <c r="K39" s="33"/>
    </row>
    <row r="40" spans="1:11" ht="15.75" x14ac:dyDescent="0.25">
      <c r="A40" s="126"/>
      <c r="B40" s="26" t="s">
        <v>76</v>
      </c>
      <c r="C40" s="23">
        <v>12</v>
      </c>
      <c r="D40" s="9">
        <v>662894.55000000005</v>
      </c>
      <c r="E40" s="24">
        <v>721281.97</v>
      </c>
      <c r="F40" s="24">
        <v>860783.5</v>
      </c>
      <c r="G40" s="32">
        <f t="shared" si="0"/>
        <v>1582065.47</v>
      </c>
      <c r="H40" s="11">
        <v>687214.84</v>
      </c>
      <c r="I40" s="43">
        <v>687214.84</v>
      </c>
      <c r="J40" s="43"/>
      <c r="K40" s="33"/>
    </row>
    <row r="41" spans="1:11" ht="15.75" x14ac:dyDescent="0.25">
      <c r="A41" s="123" t="s">
        <v>19</v>
      </c>
      <c r="B41" s="116" t="s">
        <v>77</v>
      </c>
      <c r="C41" s="6">
        <v>11</v>
      </c>
      <c r="D41" s="9">
        <v>42582.97</v>
      </c>
      <c r="E41" s="9">
        <v>85544.99</v>
      </c>
      <c r="F41" s="9">
        <v>40837.4</v>
      </c>
      <c r="G41" s="32">
        <f t="shared" si="0"/>
        <v>126382.39000000001</v>
      </c>
      <c r="H41" s="11"/>
      <c r="I41" s="43">
        <v>14000</v>
      </c>
      <c r="J41" s="43"/>
      <c r="K41" s="33"/>
    </row>
    <row r="42" spans="1:11" ht="15.75" x14ac:dyDescent="0.25">
      <c r="A42" s="123"/>
      <c r="B42" s="116"/>
      <c r="C42" s="6">
        <v>12</v>
      </c>
      <c r="D42" s="9">
        <v>971438.97</v>
      </c>
      <c r="E42" s="9">
        <v>1167038.8</v>
      </c>
      <c r="F42" s="9">
        <v>869480.99</v>
      </c>
      <c r="G42" s="32">
        <f t="shared" si="0"/>
        <v>2036519.79</v>
      </c>
      <c r="H42" s="11">
        <v>870980.23</v>
      </c>
      <c r="I42" s="43">
        <v>870980.23</v>
      </c>
      <c r="J42" s="43"/>
      <c r="K42" s="33"/>
    </row>
    <row r="43" spans="1:11" ht="15.75" x14ac:dyDescent="0.25">
      <c r="A43" s="123" t="s">
        <v>44</v>
      </c>
      <c r="B43" s="116" t="s">
        <v>78</v>
      </c>
      <c r="C43" s="6">
        <v>11</v>
      </c>
      <c r="D43" s="9">
        <v>18104.79</v>
      </c>
      <c r="E43" s="9">
        <v>108591.7</v>
      </c>
      <c r="F43" s="9">
        <v>24766.69</v>
      </c>
      <c r="G43" s="32">
        <f t="shared" si="0"/>
        <v>133358.38999999998</v>
      </c>
      <c r="H43" s="11"/>
      <c r="I43" s="43">
        <v>22000</v>
      </c>
      <c r="J43" s="43"/>
      <c r="K43" s="33"/>
    </row>
    <row r="44" spans="1:11" ht="15.75" x14ac:dyDescent="0.25">
      <c r="A44" s="123"/>
      <c r="B44" s="116"/>
      <c r="C44" s="6">
        <v>12</v>
      </c>
      <c r="D44" s="9">
        <v>1298637.6499999999</v>
      </c>
      <c r="E44" s="9">
        <v>1320785.8700000001</v>
      </c>
      <c r="F44" s="9">
        <v>1257968.57</v>
      </c>
      <c r="G44" s="32">
        <v>1302326.54</v>
      </c>
      <c r="H44" s="11">
        <v>1302326.54</v>
      </c>
      <c r="I44" s="43">
        <v>1302326.54</v>
      </c>
      <c r="J44" s="43"/>
      <c r="K44" s="33"/>
    </row>
    <row r="45" spans="1:11" ht="15.75" x14ac:dyDescent="0.25">
      <c r="A45" s="123" t="s">
        <v>46</v>
      </c>
      <c r="B45" s="116" t="s">
        <v>86</v>
      </c>
      <c r="C45" s="6">
        <v>11</v>
      </c>
      <c r="D45" s="9">
        <v>0</v>
      </c>
      <c r="E45" s="9">
        <v>156625</v>
      </c>
      <c r="F45" s="9">
        <v>0</v>
      </c>
      <c r="G45" s="32">
        <f t="shared" si="0"/>
        <v>156625</v>
      </c>
      <c r="H45" s="11"/>
      <c r="I45" s="43"/>
      <c r="J45" s="43"/>
      <c r="K45" s="33"/>
    </row>
    <row r="46" spans="1:11" ht="15.75" x14ac:dyDescent="0.25">
      <c r="A46" s="123"/>
      <c r="B46" s="116"/>
      <c r="C46" s="6">
        <v>12</v>
      </c>
      <c r="D46" s="9">
        <v>1406372</v>
      </c>
      <c r="E46" s="9">
        <v>1935887.12</v>
      </c>
      <c r="F46" s="9">
        <v>1607231</v>
      </c>
      <c r="G46" s="32">
        <f t="shared" si="0"/>
        <v>3543118.12</v>
      </c>
      <c r="H46" s="11">
        <v>1671520.24</v>
      </c>
      <c r="I46" s="43">
        <v>1504218</v>
      </c>
      <c r="J46" s="43"/>
      <c r="K46" s="33"/>
    </row>
    <row r="47" spans="1:11" ht="15.75" x14ac:dyDescent="0.25">
      <c r="A47" s="123" t="s">
        <v>48</v>
      </c>
      <c r="B47" s="116" t="s">
        <v>87</v>
      </c>
      <c r="C47" s="6">
        <v>11</v>
      </c>
      <c r="D47" s="9"/>
      <c r="E47" s="9"/>
      <c r="F47" s="9"/>
      <c r="G47" s="32">
        <f t="shared" si="0"/>
        <v>0</v>
      </c>
      <c r="H47" s="11"/>
      <c r="I47" s="43"/>
      <c r="J47" s="43"/>
      <c r="K47" s="33"/>
    </row>
    <row r="48" spans="1:11" ht="15.75" x14ac:dyDescent="0.25">
      <c r="A48" s="123"/>
      <c r="B48" s="116"/>
      <c r="C48" s="6">
        <v>12</v>
      </c>
      <c r="D48" s="9"/>
      <c r="E48" s="9"/>
      <c r="F48" s="9"/>
      <c r="G48" s="32">
        <f t="shared" si="0"/>
        <v>0</v>
      </c>
      <c r="H48" s="11">
        <v>2483846.56</v>
      </c>
      <c r="I48" s="43">
        <v>2411146</v>
      </c>
      <c r="J48" s="43"/>
      <c r="K48" s="33"/>
    </row>
    <row r="49" spans="1:14" ht="15.75" customHeight="1" x14ac:dyDescent="0.25">
      <c r="A49" s="123" t="s">
        <v>50</v>
      </c>
      <c r="B49" s="117" t="s">
        <v>88</v>
      </c>
      <c r="C49" s="6">
        <v>11</v>
      </c>
      <c r="D49" s="9"/>
      <c r="E49" s="10"/>
      <c r="F49" s="10"/>
      <c r="G49" s="32">
        <f t="shared" si="0"/>
        <v>0</v>
      </c>
      <c r="H49" s="11"/>
      <c r="I49" s="43"/>
      <c r="J49" s="43"/>
      <c r="K49" s="33"/>
    </row>
    <row r="50" spans="1:14" ht="16.5" thickBot="1" x14ac:dyDescent="0.3">
      <c r="A50" s="124"/>
      <c r="B50" s="125"/>
      <c r="C50" s="45">
        <v>12</v>
      </c>
      <c r="D50" s="46"/>
      <c r="E50" s="47"/>
      <c r="F50" s="47"/>
      <c r="G50" s="48">
        <f t="shared" si="0"/>
        <v>0</v>
      </c>
      <c r="H50" s="49">
        <v>624000</v>
      </c>
      <c r="I50" s="50">
        <f>G50+240002.8-12764.89</f>
        <v>227237.90999999997</v>
      </c>
      <c r="J50" s="50">
        <f>H50+240002.8-12764.89</f>
        <v>851237.91</v>
      </c>
      <c r="K50" s="38"/>
    </row>
    <row r="51" spans="1:14" ht="15" customHeight="1" x14ac:dyDescent="0.25">
      <c r="B51" t="s">
        <v>101</v>
      </c>
      <c r="G51" s="27"/>
      <c r="H51" s="27"/>
      <c r="I51" s="27">
        <f>SUM(I5:I50)-I5-I7-I9-I11-I13-I15-I17-I19-I21-I23-I25-I27-I29-I31-I33-I35-I37-I39-I41-I43</f>
        <v>19283627</v>
      </c>
      <c r="J51" s="27">
        <f>SUM(J5:J50)-J5-J7-J9-J11-J13-J15-J17-J19-J21-J23-J25-J27-J29-J31-J33-J35-J37-J39-J41-J43</f>
        <v>851237.91</v>
      </c>
      <c r="K51" s="27"/>
      <c r="L51" s="1"/>
      <c r="N51" s="1"/>
    </row>
    <row r="52" spans="1:14" x14ac:dyDescent="0.25">
      <c r="G52" s="27"/>
      <c r="H52" s="27"/>
      <c r="I52" s="27"/>
      <c r="J52" s="27"/>
      <c r="K52" s="27"/>
    </row>
    <row r="53" spans="1:14" x14ac:dyDescent="0.25">
      <c r="B53" s="2" t="s">
        <v>96</v>
      </c>
      <c r="G53" s="27"/>
      <c r="H53" s="27"/>
      <c r="I53" s="27"/>
      <c r="J53" s="27"/>
      <c r="K53" s="27"/>
    </row>
    <row r="54" spans="1:14" x14ac:dyDescent="0.25">
      <c r="B54" t="s">
        <v>103</v>
      </c>
      <c r="G54" s="27"/>
      <c r="H54" s="27"/>
      <c r="I54" s="27"/>
      <c r="J54" s="27"/>
      <c r="K54" s="27"/>
    </row>
    <row r="55" spans="1:14" x14ac:dyDescent="0.25">
      <c r="G55" s="27"/>
      <c r="H55" s="27"/>
      <c r="I55" s="27"/>
      <c r="J55" s="27"/>
      <c r="K55" s="27"/>
    </row>
    <row r="56" spans="1:14" x14ac:dyDescent="0.25">
      <c r="G56" s="27"/>
      <c r="H56" s="27"/>
      <c r="I56" s="27"/>
      <c r="J56" s="27"/>
      <c r="K56" s="27"/>
    </row>
    <row r="57" spans="1:14" x14ac:dyDescent="0.25">
      <c r="G57" s="27"/>
      <c r="H57" s="27"/>
      <c r="I57" s="27"/>
      <c r="J57" s="27"/>
      <c r="K57" s="27"/>
    </row>
    <row r="58" spans="1:14" x14ac:dyDescent="0.25">
      <c r="G58" s="27"/>
      <c r="H58" s="27"/>
      <c r="I58" s="27"/>
      <c r="J58" s="27"/>
      <c r="K58" s="27"/>
    </row>
  </sheetData>
  <mergeCells count="46">
    <mergeCell ref="A7:A8"/>
    <mergeCell ref="B7:B8"/>
    <mergeCell ref="G3:J3"/>
    <mergeCell ref="A5:A6"/>
    <mergeCell ref="B5:B6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47:A48"/>
    <mergeCell ref="B47:B48"/>
    <mergeCell ref="A49:A50"/>
    <mergeCell ref="B49:B50"/>
    <mergeCell ref="A39:A40"/>
    <mergeCell ref="A41:A42"/>
    <mergeCell ref="B41:B42"/>
    <mergeCell ref="A43:A44"/>
    <mergeCell ref="B43:B44"/>
    <mergeCell ref="A45:A46"/>
    <mergeCell ref="B45:B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H4" sqref="H4"/>
    </sheetView>
  </sheetViews>
  <sheetFormatPr defaultRowHeight="15" x14ac:dyDescent="0.25"/>
  <cols>
    <col min="2" max="2" width="12.85546875" customWidth="1"/>
    <col min="4" max="5" width="11.28515625" bestFit="1" customWidth="1"/>
    <col min="6" max="6" width="11.28515625" customWidth="1"/>
    <col min="7" max="7" width="13.85546875" customWidth="1"/>
    <col min="8" max="8" width="15.85546875" customWidth="1"/>
    <col min="9" max="9" width="13.85546875" customWidth="1"/>
    <col min="10" max="10" width="11.28515625" bestFit="1" customWidth="1"/>
  </cols>
  <sheetData>
    <row r="1" spans="1:10" x14ac:dyDescent="0.25">
      <c r="A1" t="s">
        <v>97</v>
      </c>
    </row>
    <row r="3" spans="1:10" ht="15.75" x14ac:dyDescent="0.25">
      <c r="G3" s="120" t="s">
        <v>93</v>
      </c>
      <c r="H3" s="121"/>
      <c r="I3" s="121"/>
      <c r="J3" s="122"/>
    </row>
    <row r="4" spans="1:10" ht="31.5" x14ac:dyDescent="0.25">
      <c r="A4" s="3" t="s">
        <v>0</v>
      </c>
      <c r="B4" s="4" t="s">
        <v>22</v>
      </c>
      <c r="C4" s="4" t="s">
        <v>24</v>
      </c>
      <c r="D4" s="8" t="s">
        <v>90</v>
      </c>
      <c r="E4" s="8" t="s">
        <v>99</v>
      </c>
      <c r="F4" s="8" t="s">
        <v>91</v>
      </c>
      <c r="G4" s="29" t="s">
        <v>94</v>
      </c>
      <c r="H4" s="29" t="s">
        <v>104</v>
      </c>
      <c r="I4" s="29" t="s">
        <v>95</v>
      </c>
      <c r="J4" s="30" t="s">
        <v>92</v>
      </c>
    </row>
    <row r="5" spans="1:10" ht="15.75" x14ac:dyDescent="0.25">
      <c r="A5" s="35" t="s">
        <v>1</v>
      </c>
      <c r="B5" s="36" t="s">
        <v>20</v>
      </c>
      <c r="C5" s="6">
        <v>11</v>
      </c>
      <c r="D5" s="9">
        <v>3278015.47</v>
      </c>
      <c r="E5" s="10">
        <v>3205324.96</v>
      </c>
      <c r="F5" s="10">
        <v>3384578</v>
      </c>
      <c r="G5" s="11">
        <v>3384578</v>
      </c>
      <c r="H5" s="11">
        <v>3384578</v>
      </c>
      <c r="I5" s="11"/>
      <c r="J5" s="32">
        <f>G5</f>
        <v>3384578</v>
      </c>
    </row>
  </sheetData>
  <mergeCells count="1">
    <mergeCell ref="G3:J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H4" sqref="H4"/>
    </sheetView>
  </sheetViews>
  <sheetFormatPr defaultRowHeight="15" x14ac:dyDescent="0.25"/>
  <cols>
    <col min="2" max="2" width="15.7109375" bestFit="1" customWidth="1"/>
    <col min="4" max="4" width="11.28515625" bestFit="1" customWidth="1"/>
    <col min="5" max="5" width="11.28515625" customWidth="1"/>
    <col min="6" max="6" width="11.28515625" bestFit="1" customWidth="1"/>
    <col min="7" max="7" width="15.85546875" customWidth="1"/>
    <col min="8" max="8" width="14.28515625" customWidth="1"/>
    <col min="9" max="9" width="13.5703125" customWidth="1"/>
    <col min="10" max="10" width="15.5703125" customWidth="1"/>
  </cols>
  <sheetData>
    <row r="1" spans="1:10" x14ac:dyDescent="0.25">
      <c r="A1" t="s">
        <v>98</v>
      </c>
    </row>
    <row r="3" spans="1:10" ht="15.75" x14ac:dyDescent="0.25">
      <c r="G3" s="120" t="s">
        <v>93</v>
      </c>
      <c r="H3" s="121"/>
      <c r="I3" s="121"/>
      <c r="J3" s="122"/>
    </row>
    <row r="4" spans="1:10" ht="31.5" x14ac:dyDescent="0.25">
      <c r="A4" s="3" t="s">
        <v>0</v>
      </c>
      <c r="B4" s="4" t="s">
        <v>22</v>
      </c>
      <c r="C4" s="4" t="s">
        <v>24</v>
      </c>
      <c r="D4" s="8" t="s">
        <v>90</v>
      </c>
      <c r="E4" s="8" t="s">
        <v>99</v>
      </c>
      <c r="F4" s="5" t="s">
        <v>91</v>
      </c>
      <c r="G4" s="29" t="s">
        <v>94</v>
      </c>
      <c r="H4" s="29" t="s">
        <v>104</v>
      </c>
      <c r="I4" s="29" t="s">
        <v>95</v>
      </c>
      <c r="J4" s="30" t="s">
        <v>92</v>
      </c>
    </row>
    <row r="5" spans="1:10" ht="15.75" x14ac:dyDescent="0.25">
      <c r="A5" s="35" t="s">
        <v>1</v>
      </c>
      <c r="B5" s="36" t="s">
        <v>21</v>
      </c>
      <c r="C5" s="6">
        <v>11</v>
      </c>
      <c r="D5" s="9">
        <v>4994661.71</v>
      </c>
      <c r="E5" s="9">
        <v>5115451.46</v>
      </c>
      <c r="F5" s="10">
        <v>5166310</v>
      </c>
      <c r="G5" s="11">
        <v>5166310</v>
      </c>
      <c r="H5" s="11">
        <v>5166310</v>
      </c>
      <c r="I5" s="11">
        <v>0</v>
      </c>
      <c r="J5" s="32">
        <f>G5</f>
        <v>5166310</v>
      </c>
    </row>
  </sheetData>
  <mergeCells count="1"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J22" sqref="J22:J23"/>
    </sheetView>
  </sheetViews>
  <sheetFormatPr defaultRowHeight="15" x14ac:dyDescent="0.25"/>
  <cols>
    <col min="2" max="2" width="14" bestFit="1" customWidth="1"/>
    <col min="4" max="4" width="9.85546875" bestFit="1" customWidth="1"/>
    <col min="5" max="5" width="9.85546875" customWidth="1"/>
    <col min="6" max="6" width="10.7109375" bestFit="1" customWidth="1"/>
    <col min="7" max="7" width="13.140625" customWidth="1"/>
    <col min="8" max="8" width="16.28515625" customWidth="1"/>
    <col min="9" max="9" width="13.42578125" customWidth="1"/>
    <col min="10" max="10" width="14.140625" customWidth="1"/>
    <col min="11" max="11" width="9.85546875" bestFit="1" customWidth="1"/>
    <col min="13" max="14" width="9.85546875" bestFit="1" customWidth="1"/>
    <col min="16" max="16" width="9.5703125" customWidth="1"/>
  </cols>
  <sheetData>
    <row r="1" spans="1:16" x14ac:dyDescent="0.25">
      <c r="A1" t="s">
        <v>119</v>
      </c>
    </row>
    <row r="3" spans="1:16" ht="15.75" x14ac:dyDescent="0.25">
      <c r="G3" s="120" t="s">
        <v>93</v>
      </c>
      <c r="H3" s="121"/>
      <c r="I3" s="121"/>
      <c r="J3" s="122"/>
      <c r="K3" s="120" t="s">
        <v>106</v>
      </c>
      <c r="L3" s="121"/>
      <c r="M3" s="122"/>
      <c r="N3" s="131" t="s">
        <v>107</v>
      </c>
      <c r="O3" s="132"/>
      <c r="P3" s="133"/>
    </row>
    <row r="4" spans="1:16" ht="31.5" x14ac:dyDescent="0.25">
      <c r="A4" s="3" t="s">
        <v>0</v>
      </c>
      <c r="B4" s="4" t="s">
        <v>22</v>
      </c>
      <c r="C4" s="4" t="s">
        <v>24</v>
      </c>
      <c r="D4" s="8" t="s">
        <v>90</v>
      </c>
      <c r="E4" s="8" t="s">
        <v>99</v>
      </c>
      <c r="F4" s="5" t="s">
        <v>91</v>
      </c>
      <c r="G4" s="29" t="s">
        <v>94</v>
      </c>
      <c r="H4" s="29" t="s">
        <v>104</v>
      </c>
      <c r="I4" s="29" t="s">
        <v>95</v>
      </c>
      <c r="J4" s="30" t="s">
        <v>92</v>
      </c>
      <c r="K4" s="54" t="s">
        <v>108</v>
      </c>
      <c r="L4" s="54" t="s">
        <v>109</v>
      </c>
      <c r="M4" s="55" t="s">
        <v>110</v>
      </c>
      <c r="N4" s="56" t="s">
        <v>94</v>
      </c>
      <c r="O4" s="57" t="s">
        <v>95</v>
      </c>
      <c r="P4" s="58" t="s">
        <v>111</v>
      </c>
    </row>
    <row r="5" spans="1:16" ht="15.75" x14ac:dyDescent="0.25">
      <c r="A5" s="51" t="s">
        <v>1</v>
      </c>
      <c r="B5" s="52" t="s">
        <v>112</v>
      </c>
      <c r="C5" s="6">
        <v>11</v>
      </c>
      <c r="D5" s="9">
        <v>828863.83</v>
      </c>
      <c r="E5" s="9">
        <v>769275.03</v>
      </c>
      <c r="F5" s="10">
        <v>800000</v>
      </c>
      <c r="G5" s="11">
        <v>652500</v>
      </c>
      <c r="H5" s="11">
        <v>652500</v>
      </c>
      <c r="I5" s="11">
        <v>0</v>
      </c>
      <c r="J5" s="32">
        <f>G5+I5</f>
        <v>652500</v>
      </c>
      <c r="K5" s="59">
        <v>808000</v>
      </c>
      <c r="L5" s="59">
        <v>0</v>
      </c>
      <c r="M5" s="60">
        <f>K5+L5</f>
        <v>808000</v>
      </c>
      <c r="N5" s="61">
        <v>816080</v>
      </c>
      <c r="O5" s="62">
        <v>0</v>
      </c>
      <c r="P5" s="63">
        <f>N5+O5</f>
        <v>816080</v>
      </c>
    </row>
    <row r="6" spans="1:16" ht="15.75" x14ac:dyDescent="0.25">
      <c r="A6" s="53" t="s">
        <v>2</v>
      </c>
      <c r="B6" s="70"/>
      <c r="C6" s="71">
        <v>19</v>
      </c>
      <c r="D6" s="70"/>
      <c r="E6" s="70"/>
      <c r="F6" s="70"/>
      <c r="G6" s="11">
        <v>0</v>
      </c>
      <c r="H6" s="11">
        <v>0</v>
      </c>
      <c r="I6" s="11">
        <v>284100</v>
      </c>
      <c r="J6" s="32">
        <f>G6+I6</f>
        <v>284100</v>
      </c>
      <c r="K6" s="68"/>
      <c r="L6" s="68"/>
      <c r="M6" s="68"/>
      <c r="N6" s="69"/>
      <c r="O6" s="69"/>
      <c r="P6" s="69"/>
    </row>
  </sheetData>
  <mergeCells count="3">
    <mergeCell ref="G3:J3"/>
    <mergeCell ref="K3:M3"/>
    <mergeCell ref="N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B29" sqref="B29"/>
    </sheetView>
  </sheetViews>
  <sheetFormatPr defaultRowHeight="15" x14ac:dyDescent="0.25"/>
  <cols>
    <col min="2" max="2" width="19.140625" customWidth="1"/>
    <col min="4" max="4" width="11.28515625" bestFit="1" customWidth="1"/>
    <col min="5" max="5" width="11.28515625" customWidth="1"/>
    <col min="6" max="7" width="11.28515625" bestFit="1" customWidth="1"/>
    <col min="8" max="8" width="11.28515625" customWidth="1"/>
    <col min="9" max="9" width="9.85546875" bestFit="1" customWidth="1"/>
    <col min="10" max="10" width="11.28515625" bestFit="1" customWidth="1"/>
    <col min="11" max="11" width="14.7109375" customWidth="1"/>
    <col min="12" max="12" width="13" customWidth="1"/>
    <col min="13" max="14" width="11.28515625" bestFit="1" customWidth="1"/>
    <col min="16" max="16" width="11.28515625" bestFit="1" customWidth="1"/>
  </cols>
  <sheetData>
    <row r="1" spans="1:16" x14ac:dyDescent="0.25">
      <c r="A1" t="s">
        <v>113</v>
      </c>
    </row>
    <row r="3" spans="1:16" ht="15.75" x14ac:dyDescent="0.25">
      <c r="G3" s="120" t="s">
        <v>93</v>
      </c>
      <c r="H3" s="121"/>
      <c r="I3" s="121"/>
      <c r="J3" s="122"/>
      <c r="K3" s="120" t="s">
        <v>106</v>
      </c>
      <c r="L3" s="121"/>
      <c r="M3" s="122"/>
      <c r="N3" s="131" t="s">
        <v>107</v>
      </c>
      <c r="O3" s="132"/>
      <c r="P3" s="133"/>
    </row>
    <row r="4" spans="1:16" ht="31.5" x14ac:dyDescent="0.25">
      <c r="A4" s="3" t="s">
        <v>0</v>
      </c>
      <c r="B4" s="4" t="s">
        <v>22</v>
      </c>
      <c r="C4" s="4" t="s">
        <v>24</v>
      </c>
      <c r="D4" s="8" t="s">
        <v>90</v>
      </c>
      <c r="E4" s="8" t="s">
        <v>99</v>
      </c>
      <c r="F4" s="5" t="s">
        <v>91</v>
      </c>
      <c r="G4" s="29" t="s">
        <v>94</v>
      </c>
      <c r="H4" s="29" t="s">
        <v>104</v>
      </c>
      <c r="I4" s="29" t="s">
        <v>95</v>
      </c>
      <c r="J4" s="30" t="s">
        <v>91</v>
      </c>
      <c r="K4" s="54" t="s">
        <v>108</v>
      </c>
      <c r="L4" s="54" t="s">
        <v>109</v>
      </c>
      <c r="M4" s="55" t="s">
        <v>110</v>
      </c>
      <c r="N4" s="56" t="s">
        <v>94</v>
      </c>
      <c r="O4" s="57" t="s">
        <v>95</v>
      </c>
      <c r="P4" s="58" t="s">
        <v>111</v>
      </c>
    </row>
    <row r="5" spans="1:16" ht="29.25" customHeight="1" x14ac:dyDescent="0.25">
      <c r="A5" s="51" t="s">
        <v>1</v>
      </c>
      <c r="B5" s="64" t="s">
        <v>114</v>
      </c>
      <c r="C5" s="6">
        <v>11</v>
      </c>
      <c r="D5" s="9">
        <v>2457301.6</v>
      </c>
      <c r="E5" s="9">
        <v>2280679.62</v>
      </c>
      <c r="F5" s="10">
        <v>2395000</v>
      </c>
      <c r="G5" s="11">
        <v>2541760</v>
      </c>
      <c r="H5" s="11">
        <v>2541760</v>
      </c>
      <c r="I5" s="11">
        <v>0</v>
      </c>
      <c r="J5" s="32">
        <f>G5+I5</f>
        <v>2541760</v>
      </c>
      <c r="K5" s="59">
        <v>2400000</v>
      </c>
      <c r="L5" s="59">
        <v>0</v>
      </c>
      <c r="M5" s="59">
        <f>K5+L5</f>
        <v>2400000</v>
      </c>
      <c r="N5" s="65">
        <v>2410000</v>
      </c>
      <c r="O5" s="66">
        <v>0</v>
      </c>
      <c r="P5" s="67">
        <f>N5+O5</f>
        <v>2410000</v>
      </c>
    </row>
  </sheetData>
  <mergeCells count="3">
    <mergeCell ref="G3:J3"/>
    <mergeCell ref="K3:M3"/>
    <mergeCell ref="N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K4" sqref="K4:P4"/>
    </sheetView>
  </sheetViews>
  <sheetFormatPr defaultRowHeight="15" x14ac:dyDescent="0.25"/>
  <cols>
    <col min="4" max="4" width="11.28515625" bestFit="1" customWidth="1"/>
    <col min="5" max="5" width="11.28515625" customWidth="1"/>
    <col min="6" max="7" width="11.28515625" bestFit="1" customWidth="1"/>
    <col min="8" max="8" width="14" customWidth="1"/>
    <col min="9" max="9" width="12.85546875" customWidth="1"/>
    <col min="10" max="10" width="13.28515625" customWidth="1"/>
    <col min="11" max="11" width="11.28515625" bestFit="1" customWidth="1"/>
    <col min="12" max="12" width="9.85546875" bestFit="1" customWidth="1"/>
    <col min="13" max="13" width="11.28515625" bestFit="1" customWidth="1"/>
    <col min="14" max="14" width="13.140625" bestFit="1" customWidth="1"/>
    <col min="15" max="15" width="11.28515625" bestFit="1" customWidth="1"/>
    <col min="16" max="16" width="13.140625" bestFit="1" customWidth="1"/>
  </cols>
  <sheetData>
    <row r="1" spans="1:16" x14ac:dyDescent="0.25">
      <c r="A1" t="s">
        <v>120</v>
      </c>
    </row>
    <row r="3" spans="1:16" ht="15.75" x14ac:dyDescent="0.25">
      <c r="G3" s="120" t="s">
        <v>93</v>
      </c>
      <c r="H3" s="121"/>
      <c r="I3" s="121"/>
      <c r="J3" s="122"/>
      <c r="K3" s="120" t="s">
        <v>106</v>
      </c>
      <c r="L3" s="121"/>
      <c r="M3" s="122"/>
      <c r="N3" s="131" t="s">
        <v>107</v>
      </c>
      <c r="O3" s="132"/>
      <c r="P3" s="133"/>
    </row>
    <row r="4" spans="1:16" ht="31.5" x14ac:dyDescent="0.25">
      <c r="A4" s="3" t="s">
        <v>0</v>
      </c>
      <c r="B4" s="4" t="s">
        <v>22</v>
      </c>
      <c r="C4" s="4" t="s">
        <v>24</v>
      </c>
      <c r="D4" s="72" t="s">
        <v>90</v>
      </c>
      <c r="E4" s="72" t="s">
        <v>99</v>
      </c>
      <c r="F4" s="5" t="s">
        <v>91</v>
      </c>
      <c r="G4" s="29" t="s">
        <v>94</v>
      </c>
      <c r="H4" s="29" t="s">
        <v>104</v>
      </c>
      <c r="I4" s="29" t="s">
        <v>95</v>
      </c>
      <c r="J4" s="30" t="s">
        <v>92</v>
      </c>
      <c r="K4" s="54" t="s">
        <v>108</v>
      </c>
      <c r="L4" s="54" t="s">
        <v>109</v>
      </c>
      <c r="M4" s="55" t="s">
        <v>110</v>
      </c>
      <c r="N4" s="56" t="s">
        <v>94</v>
      </c>
      <c r="O4" s="57" t="s">
        <v>95</v>
      </c>
      <c r="P4" s="58" t="s">
        <v>111</v>
      </c>
    </row>
    <row r="5" spans="1:16" ht="15.75" x14ac:dyDescent="0.25">
      <c r="A5" s="51" t="s">
        <v>1</v>
      </c>
      <c r="B5" s="51" t="s">
        <v>116</v>
      </c>
      <c r="C5" s="6">
        <v>11</v>
      </c>
      <c r="D5" s="9">
        <v>1152648.44</v>
      </c>
      <c r="E5" s="9">
        <v>1158557.0900000001</v>
      </c>
      <c r="F5" s="10">
        <v>1119202.51</v>
      </c>
      <c r="G5" s="11">
        <v>1128000</v>
      </c>
      <c r="H5" s="11">
        <v>1128000</v>
      </c>
      <c r="I5" s="11">
        <v>0</v>
      </c>
      <c r="J5" s="32">
        <f>G5</f>
        <v>1128000</v>
      </c>
      <c r="K5" s="59">
        <v>1130000</v>
      </c>
      <c r="L5" s="59">
        <v>0</v>
      </c>
      <c r="M5" s="60">
        <f>K5</f>
        <v>1130000</v>
      </c>
      <c r="N5" s="73">
        <v>1130000</v>
      </c>
      <c r="O5" s="74">
        <v>0</v>
      </c>
      <c r="P5" s="75">
        <f>N5</f>
        <v>1130000</v>
      </c>
    </row>
    <row r="6" spans="1:16" ht="15.75" x14ac:dyDescent="0.25">
      <c r="A6" s="53" t="s">
        <v>2</v>
      </c>
      <c r="B6" s="70"/>
      <c r="C6" s="71">
        <v>19</v>
      </c>
      <c r="D6" s="70"/>
      <c r="E6" s="70"/>
      <c r="F6" s="70"/>
      <c r="G6" s="11">
        <v>0</v>
      </c>
      <c r="H6" s="11">
        <v>0</v>
      </c>
      <c r="I6" s="11">
        <v>269000</v>
      </c>
      <c r="J6" s="32">
        <f>G6+I6</f>
        <v>269000</v>
      </c>
      <c r="K6" s="68"/>
      <c r="L6" s="68"/>
      <c r="M6" s="68"/>
      <c r="N6" s="69"/>
      <c r="O6" s="69"/>
      <c r="P6" s="69"/>
    </row>
  </sheetData>
  <mergeCells count="3">
    <mergeCell ref="G3:J3"/>
    <mergeCell ref="K3:M3"/>
    <mergeCell ref="N3:P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M26" sqref="M26"/>
    </sheetView>
  </sheetViews>
  <sheetFormatPr defaultRowHeight="15" x14ac:dyDescent="0.25"/>
  <cols>
    <col min="4" max="4" width="11.28515625" bestFit="1" customWidth="1"/>
    <col min="5" max="5" width="11.28515625" customWidth="1"/>
    <col min="6" max="6" width="11.28515625" bestFit="1" customWidth="1"/>
    <col min="7" max="7" width="13.7109375" customWidth="1"/>
    <col min="8" max="8" width="13.85546875" customWidth="1"/>
    <col min="9" max="12" width="11.7109375" bestFit="1" customWidth="1"/>
    <col min="13" max="16" width="11.28515625" bestFit="1" customWidth="1"/>
  </cols>
  <sheetData>
    <row r="1" spans="1:16" x14ac:dyDescent="0.25">
      <c r="A1" t="s">
        <v>121</v>
      </c>
    </row>
    <row r="3" spans="1:16" ht="15.75" x14ac:dyDescent="0.25">
      <c r="G3" s="120" t="s">
        <v>93</v>
      </c>
      <c r="H3" s="121"/>
      <c r="I3" s="121"/>
      <c r="J3" s="122"/>
      <c r="K3" s="134" t="s">
        <v>106</v>
      </c>
      <c r="L3" s="121"/>
      <c r="M3" s="122"/>
      <c r="N3" s="134" t="s">
        <v>107</v>
      </c>
      <c r="O3" s="121"/>
      <c r="P3" s="122"/>
    </row>
    <row r="4" spans="1:16" ht="31.5" x14ac:dyDescent="0.25">
      <c r="A4" s="3" t="s">
        <v>0</v>
      </c>
      <c r="B4" s="4" t="s">
        <v>22</v>
      </c>
      <c r="C4" s="4" t="s">
        <v>24</v>
      </c>
      <c r="D4" s="8" t="s">
        <v>90</v>
      </c>
      <c r="E4" s="8" t="s">
        <v>99</v>
      </c>
      <c r="F4" s="5" t="s">
        <v>91</v>
      </c>
      <c r="G4" s="29" t="s">
        <v>94</v>
      </c>
      <c r="H4" s="29" t="s">
        <v>104</v>
      </c>
      <c r="I4" s="29" t="s">
        <v>95</v>
      </c>
      <c r="J4" s="30" t="s">
        <v>92</v>
      </c>
      <c r="K4" s="54" t="s">
        <v>108</v>
      </c>
      <c r="L4" s="54" t="s">
        <v>109</v>
      </c>
      <c r="M4" s="55" t="s">
        <v>110</v>
      </c>
      <c r="N4" s="56" t="s">
        <v>94</v>
      </c>
      <c r="O4" s="57" t="s">
        <v>95</v>
      </c>
      <c r="P4" s="58" t="s">
        <v>111</v>
      </c>
    </row>
    <row r="5" spans="1:16" ht="15.75" x14ac:dyDescent="0.25">
      <c r="A5" s="51" t="s">
        <v>1</v>
      </c>
      <c r="B5" s="51" t="s">
        <v>115</v>
      </c>
      <c r="C5" s="6">
        <v>11</v>
      </c>
      <c r="D5" s="9">
        <v>1085600</v>
      </c>
      <c r="E5" s="9">
        <v>1009773.05</v>
      </c>
      <c r="F5" s="10">
        <v>1278952</v>
      </c>
      <c r="G5" s="11">
        <v>1474392.8</v>
      </c>
      <c r="H5" s="11">
        <v>1474392.8</v>
      </c>
      <c r="I5" s="11">
        <v>0</v>
      </c>
      <c r="J5" s="11">
        <f>G5+I5</f>
        <v>1474392.8</v>
      </c>
      <c r="K5" s="68">
        <v>1300000</v>
      </c>
      <c r="L5" s="68">
        <v>0</v>
      </c>
      <c r="M5" s="68">
        <f>K5+L5</f>
        <v>1300000</v>
      </c>
      <c r="N5" s="105">
        <v>1350000</v>
      </c>
      <c r="O5" s="62">
        <v>0</v>
      </c>
      <c r="P5" s="62">
        <f>N5+O5</f>
        <v>1350000</v>
      </c>
    </row>
    <row r="6" spans="1:16" ht="15.75" x14ac:dyDescent="0.25">
      <c r="A6" s="51" t="s">
        <v>2</v>
      </c>
      <c r="B6" s="70"/>
      <c r="C6" s="71">
        <v>19</v>
      </c>
      <c r="D6" s="70"/>
      <c r="E6" s="70"/>
      <c r="F6" s="70"/>
      <c r="G6" s="11">
        <v>0</v>
      </c>
      <c r="H6" s="11">
        <v>0</v>
      </c>
      <c r="I6" s="11">
        <v>1185459.55</v>
      </c>
      <c r="J6" s="11">
        <f>I6</f>
        <v>1185459.55</v>
      </c>
      <c r="K6" s="68"/>
      <c r="L6" s="68">
        <v>4784500</v>
      </c>
      <c r="M6" s="68"/>
      <c r="N6" s="105"/>
      <c r="O6" s="105">
        <v>2910000</v>
      </c>
      <c r="P6" s="105"/>
    </row>
    <row r="7" spans="1:16" ht="15.75" x14ac:dyDescent="0.25">
      <c r="A7" s="53" t="s">
        <v>3</v>
      </c>
      <c r="B7" s="70"/>
      <c r="C7" s="71">
        <v>18</v>
      </c>
      <c r="D7" s="70"/>
      <c r="E7" s="70"/>
      <c r="F7" s="70"/>
      <c r="G7" s="11">
        <v>0</v>
      </c>
      <c r="H7" s="11">
        <v>0</v>
      </c>
      <c r="I7" s="11">
        <v>3659163.12</v>
      </c>
      <c r="J7" s="11">
        <f>I7</f>
        <v>3659163.12</v>
      </c>
      <c r="K7" s="68"/>
      <c r="L7" s="68"/>
      <c r="M7" s="68"/>
      <c r="N7" s="105"/>
      <c r="O7" s="105"/>
      <c r="P7" s="105"/>
    </row>
  </sheetData>
  <mergeCells count="3">
    <mergeCell ref="G3:J3"/>
    <mergeCell ref="K3:M3"/>
    <mergeCell ref="N3:P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G6" sqref="G6"/>
    </sheetView>
  </sheetViews>
  <sheetFormatPr defaultRowHeight="15" x14ac:dyDescent="0.25"/>
  <cols>
    <col min="2" max="2" width="13.5703125" customWidth="1"/>
    <col min="4" max="4" width="13.7109375" bestFit="1" customWidth="1"/>
    <col min="5" max="5" width="13.7109375" customWidth="1"/>
    <col min="6" max="6" width="13.7109375" bestFit="1" customWidth="1"/>
    <col min="7" max="7" width="13.140625" bestFit="1" customWidth="1"/>
    <col min="8" max="8" width="13.140625" customWidth="1"/>
    <col min="9" max="11" width="13.140625" bestFit="1" customWidth="1"/>
    <col min="13" max="14" width="13.140625" bestFit="1" customWidth="1"/>
    <col min="15" max="15" width="11.42578125" customWidth="1"/>
    <col min="16" max="16" width="13.140625" bestFit="1" customWidth="1"/>
  </cols>
  <sheetData>
    <row r="1" spans="1:16" x14ac:dyDescent="0.25">
      <c r="A1" t="s">
        <v>121</v>
      </c>
    </row>
    <row r="2" spans="1:16" ht="15.75" thickBot="1" x14ac:dyDescent="0.3"/>
    <row r="3" spans="1:16" ht="15.75" x14ac:dyDescent="0.25">
      <c r="G3" s="135" t="s">
        <v>93</v>
      </c>
      <c r="H3" s="129"/>
      <c r="I3" s="129"/>
      <c r="J3" s="130"/>
      <c r="K3" s="135" t="s">
        <v>106</v>
      </c>
      <c r="L3" s="129"/>
      <c r="M3" s="130"/>
      <c r="N3" s="136" t="s">
        <v>107</v>
      </c>
      <c r="O3" s="137"/>
      <c r="P3" s="138"/>
    </row>
    <row r="4" spans="1:16" ht="31.5" x14ac:dyDescent="0.25">
      <c r="A4" s="3" t="s">
        <v>0</v>
      </c>
      <c r="B4" s="4" t="s">
        <v>22</v>
      </c>
      <c r="C4" s="4" t="s">
        <v>24</v>
      </c>
      <c r="D4" s="8" t="s">
        <v>90</v>
      </c>
      <c r="E4" s="8" t="s">
        <v>99</v>
      </c>
      <c r="F4" s="83" t="s">
        <v>91</v>
      </c>
      <c r="G4" s="86" t="s">
        <v>94</v>
      </c>
      <c r="H4" s="29" t="s">
        <v>104</v>
      </c>
      <c r="I4" s="29" t="s">
        <v>95</v>
      </c>
      <c r="J4" s="42" t="s">
        <v>92</v>
      </c>
      <c r="K4" s="96" t="s">
        <v>108</v>
      </c>
      <c r="L4" s="54" t="s">
        <v>109</v>
      </c>
      <c r="M4" s="97" t="s">
        <v>110</v>
      </c>
      <c r="N4" s="94" t="s">
        <v>94</v>
      </c>
      <c r="O4" s="57" t="s">
        <v>95</v>
      </c>
      <c r="P4" s="95" t="s">
        <v>111</v>
      </c>
    </row>
    <row r="5" spans="1:16" ht="15.75" x14ac:dyDescent="0.25">
      <c r="A5" s="53" t="s">
        <v>1</v>
      </c>
      <c r="B5" s="51" t="s">
        <v>117</v>
      </c>
      <c r="C5" s="6">
        <v>11</v>
      </c>
      <c r="D5" s="76" t="s">
        <v>118</v>
      </c>
      <c r="E5" s="77">
        <v>1764409.08</v>
      </c>
      <c r="F5" s="84">
        <v>2098349</v>
      </c>
      <c r="G5" s="87">
        <v>1993640.18</v>
      </c>
      <c r="H5" s="78">
        <v>1993640.18</v>
      </c>
      <c r="I5" s="79"/>
      <c r="J5" s="88">
        <f>G5+I5</f>
        <v>1993640.18</v>
      </c>
      <c r="K5" s="98">
        <v>2500000</v>
      </c>
      <c r="L5" s="81"/>
      <c r="M5" s="99">
        <f>K5+L5</f>
        <v>2500000</v>
      </c>
      <c r="N5" s="106">
        <v>2500000</v>
      </c>
      <c r="O5" s="107"/>
      <c r="P5" s="108">
        <f>N5+O5</f>
        <v>2500000</v>
      </c>
    </row>
    <row r="6" spans="1:16" ht="15.75" x14ac:dyDescent="0.25">
      <c r="A6" s="71" t="s">
        <v>2</v>
      </c>
      <c r="B6" s="70"/>
      <c r="C6" s="71">
        <v>19</v>
      </c>
      <c r="D6" s="70"/>
      <c r="E6" s="70"/>
      <c r="F6" s="85"/>
      <c r="G6" s="89"/>
      <c r="H6" s="80"/>
      <c r="I6" s="78">
        <v>5164715.18</v>
      </c>
      <c r="J6" s="88">
        <f>I6</f>
        <v>5164715.18</v>
      </c>
      <c r="K6" s="100">
        <v>0</v>
      </c>
      <c r="L6" s="82">
        <v>0</v>
      </c>
      <c r="M6" s="101">
        <v>0</v>
      </c>
      <c r="N6" s="109">
        <v>0</v>
      </c>
      <c r="O6" s="110"/>
      <c r="P6" s="111">
        <v>0</v>
      </c>
    </row>
    <row r="7" spans="1:16" ht="16.5" thickBot="1" x14ac:dyDescent="0.3">
      <c r="A7" s="71" t="s">
        <v>3</v>
      </c>
      <c r="B7" s="70"/>
      <c r="C7" s="71">
        <v>18</v>
      </c>
      <c r="D7" s="70"/>
      <c r="E7" s="70"/>
      <c r="F7" s="85"/>
      <c r="G7" s="90"/>
      <c r="H7" s="91"/>
      <c r="I7" s="92">
        <v>176373.83</v>
      </c>
      <c r="J7" s="93">
        <f>I7</f>
        <v>176373.83</v>
      </c>
      <c r="K7" s="102">
        <v>0</v>
      </c>
      <c r="L7" s="103">
        <v>0</v>
      </c>
      <c r="M7" s="104">
        <v>0</v>
      </c>
      <c r="N7" s="112">
        <v>0</v>
      </c>
      <c r="O7" s="113"/>
      <c r="P7" s="114">
        <v>0</v>
      </c>
    </row>
  </sheetData>
  <mergeCells count="3">
    <mergeCell ref="G3:J3"/>
    <mergeCell ref="K3:M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Osnovne škole </vt:lpstr>
      <vt:lpstr>Srednje škole</vt:lpstr>
      <vt:lpstr>Narodni muzej</vt:lpstr>
      <vt:lpstr>Kazalište lutaka</vt:lpstr>
      <vt:lpstr>Natura Jadera</vt:lpstr>
      <vt:lpstr>Zavod za prost.uređenje</vt:lpstr>
      <vt:lpstr>AGGRA</vt:lpstr>
      <vt:lpstr>Inovacija</vt:lpstr>
      <vt:lpstr>Zadra nova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2018-07-25T11:57:00Z</dcterms:modified>
</cp:coreProperties>
</file>